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peith\Desktop\Script Worksheet for Production\"/>
    </mc:Choice>
  </mc:AlternateContent>
  <xr:revisionPtr revIDLastSave="0" documentId="13_ncr:1_{F5DFD3D7-2C76-4383-A1F6-C2E38E5DDB92}" xr6:coauthVersionLast="47" xr6:coauthVersionMax="47" xr10:uidLastSave="{00000000-0000-0000-0000-000000000000}"/>
  <bookViews>
    <workbookView xWindow="870" yWindow="0" windowWidth="24885" windowHeight="14595" activeTab="1" xr2:uid="{00000000-000D-0000-FFFF-FFFF00000000}"/>
  </bookViews>
  <sheets>
    <sheet name="WELCOME!" sheetId="2" r:id="rId1"/>
    <sheet name="SCRIPT ANALYSIS TOOL" sheetId="3" r:id="rId2"/>
    <sheet name="IDEAS" sheetId="4" r:id="rId3"/>
    <sheet name="BLOCKING" sheetId="5" r:id="rId4"/>
    <sheet name="LIGHTING" sheetId="6" r:id="rId5"/>
    <sheet name="SCENERY" sheetId="7" r:id="rId6"/>
    <sheet name="COSTUMES" sheetId="8" r:id="rId7"/>
    <sheet name="PROPS" sheetId="9" r:id="rId8"/>
    <sheet name="SOUND" sheetId="10" r:id="rId9"/>
    <sheet name="PROJECTION" sheetId="11" r:id="rId10"/>
    <sheet name="EFFECT" sheetId="12" r:id="rId11"/>
    <sheet name="OTHER" sheetId="13"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4" l="1" a="1"/>
  <c r="A2" i="4" s="1"/>
  <c r="A2" i="13" a="1"/>
  <c r="A2" i="13" s="1"/>
  <c r="A2" i="12" a="1"/>
  <c r="A2" i="12" s="1"/>
  <c r="A2" i="11" a="1"/>
  <c r="A2" i="11" s="1"/>
  <c r="A2" i="10" a="1"/>
  <c r="A2" i="10" s="1"/>
  <c r="A2" i="9" a="1"/>
  <c r="A2" i="9" s="1"/>
  <c r="A2" i="8" a="1"/>
  <c r="A2" i="8" s="1"/>
  <c r="A2" i="7" a="1"/>
  <c r="A2" i="7" s="1"/>
  <c r="A2" i="6" a="1"/>
  <c r="A2" i="6" s="1"/>
  <c r="A2" i="5" a="1"/>
  <c r="A2" i="5" s="1"/>
  <c r="U1" i="13"/>
  <c r="T1" i="13"/>
  <c r="S1" i="13"/>
  <c r="R1" i="13"/>
  <c r="Q1" i="13"/>
  <c r="P1" i="13"/>
  <c r="O1" i="13"/>
  <c r="N1" i="13"/>
  <c r="M1" i="13"/>
  <c r="L1" i="13"/>
  <c r="K1" i="13"/>
  <c r="J1" i="13"/>
  <c r="I1" i="13"/>
  <c r="H1" i="13"/>
  <c r="G1" i="13"/>
  <c r="F1" i="13"/>
  <c r="E1" i="13"/>
  <c r="D1" i="13"/>
  <c r="C1" i="13"/>
  <c r="B1" i="13"/>
  <c r="A1" i="13"/>
  <c r="U1" i="12"/>
  <c r="T1" i="12"/>
  <c r="S1" i="12"/>
  <c r="R1" i="12"/>
  <c r="Q1" i="12"/>
  <c r="P1" i="12"/>
  <c r="O1" i="12"/>
  <c r="N1" i="12"/>
  <c r="M1" i="12"/>
  <c r="L1" i="12"/>
  <c r="K1" i="12"/>
  <c r="J1" i="12"/>
  <c r="I1" i="12"/>
  <c r="H1" i="12"/>
  <c r="G1" i="12"/>
  <c r="F1" i="12"/>
  <c r="E1" i="12"/>
  <c r="D1" i="12"/>
  <c r="C1" i="12"/>
  <c r="B1" i="12"/>
  <c r="A1" i="12"/>
  <c r="U1" i="11"/>
  <c r="T1" i="11"/>
  <c r="S1" i="11"/>
  <c r="R1" i="11"/>
  <c r="Q1" i="11"/>
  <c r="P1" i="11"/>
  <c r="O1" i="11"/>
  <c r="N1" i="11"/>
  <c r="M1" i="11"/>
  <c r="L1" i="11"/>
  <c r="K1" i="11"/>
  <c r="J1" i="11"/>
  <c r="I1" i="11"/>
  <c r="H1" i="11"/>
  <c r="G1" i="11"/>
  <c r="F1" i="11"/>
  <c r="E1" i="11"/>
  <c r="D1" i="11"/>
  <c r="C1" i="11"/>
  <c r="B1" i="11"/>
  <c r="A1" i="11"/>
  <c r="U1" i="10"/>
  <c r="T1" i="10"/>
  <c r="S1" i="10"/>
  <c r="R1" i="10"/>
  <c r="Q1" i="10"/>
  <c r="P1" i="10"/>
  <c r="O1" i="10"/>
  <c r="N1" i="10"/>
  <c r="M1" i="10"/>
  <c r="L1" i="10"/>
  <c r="K1" i="10"/>
  <c r="J1" i="10"/>
  <c r="I1" i="10"/>
  <c r="H1" i="10"/>
  <c r="G1" i="10"/>
  <c r="F1" i="10"/>
  <c r="E1" i="10"/>
  <c r="D1" i="10"/>
  <c r="C1" i="10"/>
  <c r="B1" i="10"/>
  <c r="A1" i="10"/>
  <c r="U1" i="9"/>
  <c r="T1" i="9"/>
  <c r="S1" i="9"/>
  <c r="R1" i="9"/>
  <c r="Q1" i="9"/>
  <c r="P1" i="9"/>
  <c r="O1" i="9"/>
  <c r="N1" i="9"/>
  <c r="M1" i="9"/>
  <c r="L1" i="9"/>
  <c r="K1" i="9"/>
  <c r="J1" i="9"/>
  <c r="I1" i="9"/>
  <c r="H1" i="9"/>
  <c r="G1" i="9"/>
  <c r="F1" i="9"/>
  <c r="E1" i="9"/>
  <c r="D1" i="9"/>
  <c r="C1" i="9"/>
  <c r="B1" i="9"/>
  <c r="A1" i="9"/>
  <c r="U1" i="8"/>
  <c r="T1" i="8"/>
  <c r="S1" i="8"/>
  <c r="R1" i="8"/>
  <c r="Q1" i="8"/>
  <c r="P1" i="8"/>
  <c r="O1" i="8"/>
  <c r="N1" i="8"/>
  <c r="M1" i="8"/>
  <c r="L1" i="8"/>
  <c r="K1" i="8"/>
  <c r="J1" i="8"/>
  <c r="I1" i="8"/>
  <c r="H1" i="8"/>
  <c r="G1" i="8"/>
  <c r="F1" i="8"/>
  <c r="E1" i="8"/>
  <c r="D1" i="8"/>
  <c r="C1" i="8"/>
  <c r="B1" i="8"/>
  <c r="A1" i="8"/>
  <c r="U1" i="7"/>
  <c r="T1" i="7"/>
  <c r="S1" i="7"/>
  <c r="R1" i="7"/>
  <c r="Q1" i="7"/>
  <c r="P1" i="7"/>
  <c r="O1" i="7"/>
  <c r="N1" i="7"/>
  <c r="M1" i="7"/>
  <c r="L1" i="7"/>
  <c r="K1" i="7"/>
  <c r="J1" i="7"/>
  <c r="I1" i="7"/>
  <c r="H1" i="7"/>
  <c r="G1" i="7"/>
  <c r="F1" i="7"/>
  <c r="E1" i="7"/>
  <c r="D1" i="7"/>
  <c r="C1" i="7"/>
  <c r="B1" i="7"/>
  <c r="A1" i="7"/>
  <c r="U1" i="6"/>
  <c r="T1" i="6"/>
  <c r="S1" i="6"/>
  <c r="R1" i="6"/>
  <c r="Q1" i="6"/>
  <c r="P1" i="6"/>
  <c r="O1" i="6"/>
  <c r="N1" i="6"/>
  <c r="M1" i="6"/>
  <c r="L1" i="6"/>
  <c r="K1" i="6"/>
  <c r="J1" i="6"/>
  <c r="I1" i="6"/>
  <c r="H1" i="6"/>
  <c r="G1" i="6"/>
  <c r="F1" i="6"/>
  <c r="E1" i="6"/>
  <c r="D1" i="6"/>
  <c r="C1" i="6"/>
  <c r="B1" i="6"/>
  <c r="A1" i="6"/>
  <c r="U1" i="5"/>
  <c r="T1" i="5"/>
  <c r="S1" i="5"/>
  <c r="R1" i="5"/>
  <c r="Q1" i="5"/>
  <c r="P1" i="5"/>
  <c r="O1" i="5"/>
  <c r="N1" i="5"/>
  <c r="M1" i="5"/>
  <c r="L1" i="5"/>
  <c r="K1" i="5"/>
  <c r="J1" i="5"/>
  <c r="I1" i="5"/>
  <c r="H1" i="5"/>
  <c r="G1" i="5"/>
  <c r="F1" i="5"/>
  <c r="E1" i="5"/>
  <c r="D1" i="5"/>
  <c r="C1" i="5"/>
  <c r="B1" i="5"/>
  <c r="A1" i="5"/>
  <c r="U1" i="4"/>
  <c r="T1" i="4"/>
  <c r="S1" i="4"/>
  <c r="R1" i="4"/>
  <c r="Q1" i="4"/>
  <c r="P1" i="4"/>
  <c r="O1" i="4"/>
  <c r="N1" i="4"/>
  <c r="M1" i="4"/>
  <c r="L1" i="4"/>
  <c r="K1" i="4"/>
  <c r="J1" i="4"/>
  <c r="I1" i="4"/>
  <c r="H1" i="4"/>
  <c r="G1" i="4"/>
  <c r="F1" i="4"/>
  <c r="E1" i="4"/>
  <c r="D1" i="4"/>
  <c r="C1" i="4"/>
  <c r="B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<sst xmlns="http://schemas.openxmlformats.org/spreadsheetml/2006/main" count="438" uniqueCount="239">
  <si>
    <t>What This Tool Does</t>
  </si>
  <si>
    <t>STEP 1: Script Read-Through</t>
  </si>
  <si>
    <t>As you read through your script for the first time, use the "SCRIPT ANALYSIS TOOL" tab to capture every production element you encounter:</t>
  </si>
  <si>
    <t>&gt; Enter the Act, Scene, and Page number</t>
  </si>
  <si>
    <t>&gt; Select the Element Type from the dropdown (Lighting, Props, Sound, etc.)</t>
  </si>
  <si>
    <t>&gt; Write your notes in the Capture column</t>
  </si>
  <si>
    <t>&gt; Use the Status dropdown to track progress later</t>
  </si>
  <si>
    <t>STEP 2: Review &amp; Organize</t>
  </si>
  <si>
    <t>After completing your initial analysis:</t>
  </si>
  <si>
    <t>STEP 3: Production Tracking</t>
  </si>
  <si>
    <t>During the production process:</t>
  </si>
  <si>
    <r>
      <rPr>
        <b/>
        <sz val="14"/>
        <color theme="1"/>
        <rFont val="Karla"/>
      </rPr>
      <t xml:space="preserve">Production Meetings: </t>
    </r>
    <r>
      <rPr>
        <sz val="14"/>
        <color theme="1"/>
        <rFont val="Karla"/>
      </rPr>
      <t>Keep this file open during meetings to update statuses in real-time</t>
    </r>
  </si>
  <si>
    <r>
      <rPr>
        <b/>
        <sz val="14"/>
        <color theme="1"/>
        <rFont val="Karla"/>
      </rPr>
      <t>Sharing:</t>
    </r>
    <r>
      <rPr>
        <sz val="14"/>
        <color theme="1"/>
        <rFont val="Karla"/>
      </rPr>
      <t xml:space="preserve"> Share this with your production team so everyone has the same information</t>
    </r>
  </si>
  <si>
    <r>
      <rPr>
        <b/>
        <sz val="14"/>
        <color theme="1"/>
        <rFont val="Karla"/>
      </rPr>
      <t>Tech Week:</t>
    </r>
    <r>
      <rPr>
        <sz val="14"/>
        <color theme="1"/>
        <rFont val="Karla"/>
      </rPr>
      <t xml:space="preserve"> Print relevant sections for quick reference during technical rehearsals</t>
    </r>
  </si>
  <si>
    <t>Tab Breakdown</t>
  </si>
  <si>
    <t>SCRIPT ANALYSIS TOOL: Your primary workspace for initial analysis</t>
  </si>
  <si>
    <t>IDEAS: General creative concepts and inspirations</t>
  </si>
  <si>
    <t>BLOCKING: All staging and movement notes</t>
  </si>
  <si>
    <t>LIGHTING: Light cues, special effects, and atmosphere notes</t>
  </si>
  <si>
    <t>SCENERY: Scenery pieces, scene changes, and environment details</t>
  </si>
  <si>
    <t>COSTUMES: Character wardrobe items and quick changes</t>
  </si>
  <si>
    <t>PROPS: All hand props, Scenery dressing, and consumables</t>
  </si>
  <si>
    <t>SOUND: Music cues, sound effects, and audio needs</t>
  </si>
  <si>
    <t>PROJECTION: Video, images, and other media elements</t>
  </si>
  <si>
    <t>EFFECT: Special effects that include multiple or complex elements</t>
  </si>
  <si>
    <t>OTHER: For any production elements that don't fit elsewhere</t>
  </si>
  <si>
    <t>ACT</t>
  </si>
  <si>
    <t>SCENE</t>
  </si>
  <si>
    <t>PAGE</t>
  </si>
  <si>
    <t>ELEMENT</t>
  </si>
  <si>
    <t>CAPTURE</t>
  </si>
  <si>
    <t>STATUS</t>
  </si>
  <si>
    <t>Pre-Show</t>
  </si>
  <si>
    <t>Other</t>
  </si>
  <si>
    <t>Cutout of Annie &amp; Sandy for pictures in lobby</t>
  </si>
  <si>
    <t>Sound</t>
  </si>
  <si>
    <t>Depression-era songs playing as audience enters</t>
  </si>
  <si>
    <t>Projection</t>
  </si>
  <si>
    <t>Historical images of 1933 New York on screens</t>
  </si>
  <si>
    <t>Costumes</t>
  </si>
  <si>
    <t>Ushers in newsboy caps and period-appropriate attire</t>
  </si>
  <si>
    <t>Props</t>
  </si>
  <si>
    <t>Program designed as 1930s newspaper "The New York Times"</t>
  </si>
  <si>
    <t>Scenery</t>
  </si>
  <si>
    <t>Orphanage silhouette visible behind scrim during seating</t>
  </si>
  <si>
    <t>Lighting</t>
  </si>
  <si>
    <t>Amber house lights to create Depression-era atmosphere</t>
  </si>
  <si>
    <t>NYC street vendors calls mixed with period radio clips</t>
  </si>
  <si>
    <t>Sunrise over orphanage</t>
  </si>
  <si>
    <t>Clock ticking before "Maybe" begins</t>
  </si>
  <si>
    <t>Orphans in mismatched, too-small nightgowns</t>
  </si>
  <si>
    <t>Small tattered teddy bear for Molly</t>
  </si>
  <si>
    <t>Blocking</t>
  </si>
  <si>
    <t>Orphans shift positions during sleep to show discomfort</t>
  </si>
  <si>
    <t>Worn and tattered blankets for orphans</t>
  </si>
  <si>
    <t>Creaking floorboards for Annie's careful movements</t>
  </si>
  <si>
    <t>Ideas</t>
  </si>
  <si>
    <t>Look up old-timey Orphan Annie Cartoons for inspiration</t>
  </si>
  <si>
    <t>DSL For Annie Entrance</t>
  </si>
  <si>
    <t>Orphans &amp; Flashlights</t>
  </si>
  <si>
    <t>Rolling Bunk beds</t>
  </si>
  <si>
    <t>Ask about long pearls for Hannigan</t>
  </si>
  <si>
    <t>Buckets, Rags</t>
  </si>
  <si>
    <t>Creaky Door</t>
  </si>
  <si>
    <t>Snow?</t>
  </si>
  <si>
    <t>Effect</t>
  </si>
  <si>
    <t>Fan for gust of wind and snow when entering</t>
  </si>
  <si>
    <t>Orphans synchronized scrubbing during "Hard Knock Life"</t>
  </si>
  <si>
    <t>Laundry baskets and mops that double as percussion</t>
  </si>
  <si>
    <t>Thunderclap when Miss Hannigan first enters</t>
  </si>
  <si>
    <t>Red wash when Hannigan explodes in anger</t>
  </si>
  <si>
    <t>Miss Hannigan's office with crooked picture frames</t>
  </si>
  <si>
    <t>Harsh fluorescents for Hannigan's office</t>
  </si>
  <si>
    <t>Old rotary phone for Hannigan's desk</t>
  </si>
  <si>
    <t>Whistle effect for Hannigan's disciplinary moments</t>
  </si>
  <si>
    <t>Hannigan's robe with coffee stains and loose threads</t>
  </si>
  <si>
    <t>Liquor bottles (empty) for Miss Hannigan</t>
  </si>
  <si>
    <t>Exaggerated under-eye circles for Hannigan</t>
  </si>
  <si>
    <t>Annie sneaking toward door during Hannigan's distraction</t>
  </si>
  <si>
    <t>Follow spot for Annie's escape</t>
  </si>
  <si>
    <t>Alarm bell for orphan escape</t>
  </si>
  <si>
    <t>Full Back Rooster arrest</t>
  </si>
  <si>
    <t>Hooverville shanty town with movable elements</t>
  </si>
  <si>
    <t>Hooverville residents' synchronized movements with pots/pans</t>
  </si>
  <si>
    <t>Dented soup pots for Hooverville residents</t>
  </si>
  <si>
    <t>Layered, mismatched clothing for Hooverville residents</t>
  </si>
  <si>
    <t>Dirt smudges and weathered faces for homeless residents</t>
  </si>
  <si>
    <t>NYC street sounds - car horns, vendors</t>
  </si>
  <si>
    <t>Firelight effect from trash can fires</t>
  </si>
  <si>
    <t>Tattered American flag for "We'd Like to Thank You"</t>
  </si>
  <si>
    <t>Steam rising from manhole covers</t>
  </si>
  <si>
    <t>Police whistle for officer chase scene</t>
  </si>
  <si>
    <t>Police billy clubs and badges for officers</t>
  </si>
  <si>
    <t>Flashing police lights effect</t>
  </si>
  <si>
    <t>Sandy's rescue choreography with Annie</t>
  </si>
  <si>
    <t>Newspaper stand with period headlines</t>
  </si>
  <si>
    <t>Newsboys with authentic caps and suspenders</t>
  </si>
  <si>
    <t>Warbucks mansion entrance with grand staircase</t>
  </si>
  <si>
    <t>Elegant doorbell for Warbucks mansion</t>
  </si>
  <si>
    <t>Warm gold wash for interior of mansion</t>
  </si>
  <si>
    <t>Period telephone for Drake to answer</t>
  </si>
  <si>
    <t>Elegant furniture pieces on wheeled platforms</t>
  </si>
  <si>
    <t>Contrasting staff uniforms by position/rank</t>
  </si>
  <si>
    <t>Precise, synchronized movements for staff during "I Think I'm Gonna Like It Here"</t>
  </si>
  <si>
    <t>Silver serving trays and fine china</t>
  </si>
  <si>
    <t>Stark contrast between orphans and mansion staff</t>
  </si>
  <si>
    <t>Classical music playing from phonograph</t>
  </si>
  <si>
    <t>Warbucks' office with world map and ticker tape machine</t>
  </si>
  <si>
    <t>Period-appropriate briefcase for Warbucks</t>
  </si>
  <si>
    <t>Warbucks' tailored suit with pocket watch</t>
  </si>
  <si>
    <t>Desk lamp creating dramatic shadows</t>
  </si>
  <si>
    <t>Telephone rings with period bell sound</t>
  </si>
  <si>
    <t>"Easy Street" - exaggerated, vaudevillian movements</t>
  </si>
  <si>
    <t>Business contracts and documents for desk</t>
  </si>
  <si>
    <t>NYC street scene with painted backdrop</t>
  </si>
  <si>
    <t>Shift from day to evening for NYC tour</t>
  </si>
  <si>
    <t>Traffic and city ambience gradually increasing</t>
  </si>
  <si>
    <t>NYC souvenirs for Annie to collect</t>
  </si>
  <si>
    <t>Times Square lights for "N.Y.C." number</t>
  </si>
  <si>
    <t>Intermission</t>
  </si>
  <si>
    <t>Sell NYC style street hot dogs for fundraiser at intermission</t>
  </si>
  <si>
    <t>1930s jazz recordings during intermission</t>
  </si>
  <si>
    <t>Depression-era newsreel footage</t>
  </si>
  <si>
    <t>Ushers dressed as NYC newsies selling "papers" (programs)</t>
  </si>
  <si>
    <t>"Annie's Orphanage Donation" branded collection buckets</t>
  </si>
  <si>
    <t>Radio microphone for FDR broadcast</t>
  </si>
  <si>
    <t>Warbucks mansion living room with Christmas decorations</t>
  </si>
  <si>
    <t>Warm fireplace glow effect</t>
  </si>
  <si>
    <t>Radio static and tuning for broadcast scene</t>
  </si>
  <si>
    <t>Christmas presents wrapped in period style</t>
  </si>
  <si>
    <t>Annie's new dress for Christmas Eve</t>
  </si>
  <si>
    <t>Age lines for FDR and cabinet members</t>
  </si>
  <si>
    <t>Oval Office inspired scenery with presidential seal</t>
  </si>
  <si>
    <t>Cabinet meeting - official, governmental lighting</t>
  </si>
  <si>
    <t>Wheelchair with functional wheels for FDR</t>
  </si>
  <si>
    <t>Official presidential music cue</t>
  </si>
  <si>
    <t>Cabinet members in period-appropriate suits</t>
  </si>
  <si>
    <t>Hannigan's office with calendar showing orphan pickup date</t>
  </si>
  <si>
    <t>Fake ID papers for Rooster and Lily</t>
  </si>
  <si>
    <t>Lily's excessive costume jewelry</t>
  </si>
  <si>
    <t>Rooster's slicked-back hair and thin mustache</t>
  </si>
  <si>
    <t>"Easy Street" reprise with darker undertones</t>
  </si>
  <si>
    <t>Shadowy, conspiratorial lighting</t>
  </si>
  <si>
    <t>"Tomorrow" - echo effect on final note</t>
  </si>
  <si>
    <t>Warbucks mansion decorated for adoption celebration</t>
  </si>
  <si>
    <t>Sandy - realistic dog puppet alternative</t>
  </si>
  <si>
    <t>Spotlight for Warbucks' emotional moments</t>
  </si>
  <si>
    <t>Doorbell interrupting celebratory moment</t>
  </si>
  <si>
    <t>Grace in elegant evening attire</t>
  </si>
  <si>
    <t>Mansion entryway with portrait of Warbucks</t>
  </si>
  <si>
    <t>Legal adoption papers</t>
  </si>
  <si>
    <t>Dimming lights as mood shifts with "parents" arrival</t>
  </si>
  <si>
    <t>Ominous underscoring for Rooster/Lily scene</t>
  </si>
  <si>
    <t>Rooster/Lily's "respectable" disguises</t>
  </si>
  <si>
    <t>Lily's attempts at appearing maternal and proper</t>
  </si>
  <si>
    <t>Annie's reluctant movements toward fake parents</t>
  </si>
  <si>
    <t>Suitcase for Annie's belongings</t>
  </si>
  <si>
    <t>Sad underscoring as Annie leaves</t>
  </si>
  <si>
    <t>Rooster and Lily descending staircase as "parents"</t>
  </si>
  <si>
    <t>Warbucks' office showing passage of time/depression</t>
  </si>
  <si>
    <t>Half-empty liquor glass for Warbucks</t>
  </si>
  <si>
    <t>Isolated pool of light on Warbucks</t>
  </si>
  <si>
    <t>Phone ringing with urgent news</t>
  </si>
  <si>
    <t>Warbucks' disheveled appearance</t>
  </si>
  <si>
    <t>Grace's rushed entrance with news</t>
  </si>
  <si>
    <t>Large check for Annie from Warbucks</t>
  </si>
  <si>
    <t>Transition music building suspense</t>
  </si>
  <si>
    <t>Muddy path to bridge hideout</t>
  </si>
  <si>
    <t>Rope for tying Annie</t>
  </si>
  <si>
    <t>Shadowy, threatening atmosphere</t>
  </si>
  <si>
    <t>Distant police sirens growing closer</t>
  </si>
  <si>
    <t>Rooster revealing true villainous attire</t>
  </si>
  <si>
    <t>Rooster's makeup transitioning to more menacing</t>
  </si>
  <si>
    <t>Annie's escape attempts</t>
  </si>
  <si>
    <t>Fake ransom note with period handwriting</t>
  </si>
  <si>
    <t>Thunder rumbling for dramatic tension</t>
  </si>
  <si>
    <t>Lightning effect illuminating danger</t>
  </si>
  <si>
    <t>Bridge railings that appear dangerous but are safe</t>
  </si>
  <si>
    <t>Thunder/lightning for climactic bridge scene</t>
  </si>
  <si>
    <t>Police badges and handcuffs for arrest</t>
  </si>
  <si>
    <t>Police whistles and commands during rescue</t>
  </si>
  <si>
    <t>Coordinated police rescue formation</t>
  </si>
  <si>
    <t>Mansion transformed for celebration</t>
  </si>
  <si>
    <t>Bubble machine for "I Don't Need Anything But You"</t>
  </si>
  <si>
    <t>Bright, joyful lighting scheme</t>
  </si>
  <si>
    <t>Celebratory music cues</t>
  </si>
  <si>
    <t>Champagne glasses (sparkling cider) for toast</t>
  </si>
  <si>
    <t>Staff and orphans celebratory dance</t>
  </si>
  <si>
    <t>Annie's new "rich girl" dress for finale</t>
  </si>
  <si>
    <t>Full mansion with Christmas decorations</t>
  </si>
  <si>
    <t>Warm holiday lighting scheme</t>
  </si>
  <si>
    <t>Presents for all orphans</t>
  </si>
  <si>
    <t>Christmas music underscoring</t>
  </si>
  <si>
    <t>Orphans in new clean outfits</t>
  </si>
  <si>
    <t>Orphans' excitement seeing presents</t>
  </si>
  <si>
    <t>FDR's presidential seal items</t>
  </si>
  <si>
    <t>"A New Deal for Christmas" orchestration</t>
  </si>
  <si>
    <t>Spectacular lighting change for finale</t>
  </si>
  <si>
    <t>Triumphant orchestral swell for reunion scene</t>
  </si>
  <si>
    <t>Final tableau positioning for cast</t>
  </si>
  <si>
    <t>Annie's locket being returned</t>
  </si>
  <si>
    <t>Final note sustain with applause underscoring</t>
  </si>
  <si>
    <t>Red, white and blue lighting for patriotic finale</t>
  </si>
  <si>
    <t>Quick-change options for finale poses</t>
  </si>
  <si>
    <t>Final formation for "Tomorrow" reprise</t>
  </si>
  <si>
    <t>American flags for patriotic moment</t>
  </si>
  <si>
    <t>"Tomorrow" full company arrangement</t>
  </si>
  <si>
    <t>Sandy's final entrance timed perfectly</t>
  </si>
  <si>
    <t>Christmas tree lights sequence for final scene</t>
  </si>
  <si>
    <t>Bell sound for "And a Happy New Year" line</t>
  </si>
  <si>
    <t>Period-authentic Christmas ornaments</t>
  </si>
  <si>
    <t>Final spotlight on Annie and Warbucks</t>
  </si>
  <si>
    <t>Final chord with snow effect sound</t>
  </si>
  <si>
    <t>Color progression throughout show - gray to vibrant</t>
  </si>
  <si>
    <t>Post-Show</t>
  </si>
  <si>
    <t>Keep snow projection running until house clears</t>
  </si>
  <si>
    <t>Cast lineup in lobby with "Orphan Donation Buckets"</t>
  </si>
  <si>
    <t>1930s Christmas music during exit</t>
  </si>
  <si>
    <t>Photo opportunity with Sandy in lobby</t>
  </si>
  <si>
    <t>Warm amber exit lighting to maintain mood</t>
  </si>
  <si>
    <t>Not Started</t>
  </si>
  <si>
    <t>In Progress</t>
  </si>
  <si>
    <t>Needs Review</t>
  </si>
  <si>
    <t>Complete</t>
  </si>
  <si>
    <t>Getting Started</t>
  </si>
  <si>
    <t>3. Start with the main Script Analysis Tool: This is your central hub where you'll capture elements as you read through the script.</t>
  </si>
  <si>
    <t>2. Customize if Needed: Feel free to add or rename tabs to match your specific production needs.</t>
  </si>
  <si>
    <t>Pro Tips</t>
  </si>
  <si>
    <r>
      <rPr>
        <b/>
        <sz val="14"/>
        <color theme="1"/>
        <rFont val="Karla"/>
      </rPr>
      <t xml:space="preserve">Color-coding: </t>
    </r>
    <r>
      <rPr>
        <sz val="14"/>
        <color theme="1"/>
        <rFont val="Karla"/>
      </rPr>
      <t>Highlight urgent items in red for quick visual reference</t>
    </r>
  </si>
  <si>
    <t>1. Make a Copy First: Create a new copy of this template for each production you work on. Once you've customized a copy, save it as an Excel template, which will force a new name each time you create a new copy.</t>
  </si>
  <si>
    <t>This welcome page will guide you through how to use this template effectively and get the most out of it for your productions.</t>
  </si>
  <si>
    <t>How to Use This Worksheet</t>
  </si>
  <si>
    <t>&gt; Go to the "IDEAS" tab to review all creative concepts you've noted</t>
  </si>
  <si>
    <t>&gt; Check each category tab (LIGHTING, SCENERY, COSTUMES, etc.) to see elements sorted by type</t>
  </si>
  <si>
    <t>&gt; Elements entered in the main analysis tool will automatically appear in their respective tabs!</t>
  </si>
  <si>
    <t>&gt; Update the Status column for each element as work progresses</t>
  </si>
  <si>
    <t>&gt; Use the category tabs during department meetings</t>
  </si>
  <si>
    <t>&gt; Add new elements as they emerge during rehearsals</t>
  </si>
  <si>
    <t>This worksheet helps you capture and organize ALL production elements as you work through your script. Instead of scattered notes and missed details, you'll have everything in one organized system—making your production meetings, design process, and technical rehearsals run more smoothly.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</si>
</sst>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0"/>
      <color rgb="FF000000"/>
      <name val="Calibri"/>
      <scheme val="minor"/>
    </font>
    <font>
      <b/>
      <sz val="14"/>
      <color theme="1"/>
      <name val="Karla"/>
    </font>
    <font>
      <sz val="14"/>
      <color theme="1"/>
      <name val="Karla"/>
    </font>
    <font>
      <b/>
      <u/>
      <sz val="14"/>
      <color rgb="FF07D3DD"/>
      <name val="Karla"/>
    </font>
    <font>
      <sz val="12"/>
      <color theme="1"/>
      <name val="Karla"/>
    </font>
    <font>
      <b/>
      <sz val="12"/>
      <color theme="1"/>
      <name val="Karla"/>
    </font>
    <font>
      <b/>
      <sz val="12"/>
      <color rgb="FFFFFFFF"/>
      <name val="Karla"/>
    </font>
    <font>
      <sz val="12"/>
      <color rgb="FFFFFFFF"/>
      <name val="Karla"/>
    </font>
    <font>
      <b/>
      <sz val="12"/>
      <color rgb="FFF3F3F3"/>
      <name val="Karla"/>
    </font>
    <font>
      <sz val="12"/>
      <color rgb="FFF3F3F3"/>
      <name val="Karla"/>
    </font>
  </fonts>
  <fills count="14">
    <fill>
      <patternFill patternType="none"/>
    </fill>
    <fill>
      <patternFill patternType="gray125"/>
    </fill>
    <fill>
      <patternFill patternType="solid">
        <fgColor rgb="FFEBFCFE"/>
        <bgColor rgb="FFEBFCFE"/>
      </patternFill>
    </fill>
    <fill>
      <patternFill patternType="solid">
        <fgColor rgb="FFF4CCCC"/>
        <bgColor rgb="FFF4CCCC"/>
      </patternFill>
    </fill>
    <fill>
      <patternFill patternType="solid">
        <fgColor rgb="FFF9CB9C"/>
        <bgColor rgb="FFF9CB9C"/>
      </patternFill>
    </fill>
    <fill>
      <patternFill patternType="solid">
        <fgColor rgb="FFFFE599"/>
        <bgColor rgb="FFFFE599"/>
      </patternFill>
    </fill>
    <fill>
      <patternFill patternType="solid">
        <fgColor rgb="FFB6D7A8"/>
        <bgColor rgb="FFB6D7A8"/>
      </patternFill>
    </fill>
    <fill>
      <patternFill patternType="solid">
        <fgColor rgb="FFA4C2F4"/>
        <bgColor rgb="FFA4C2F4"/>
      </patternFill>
    </fill>
    <fill>
      <patternFill patternType="solid">
        <fgColor rgb="FFB4A7D6"/>
        <bgColor rgb="FFB4A7D6"/>
      </patternFill>
    </fill>
    <fill>
      <patternFill patternType="solid">
        <fgColor rgb="FFCCCCCC"/>
        <bgColor rgb="FFCCCCCC"/>
      </patternFill>
    </fill>
    <fill>
      <patternFill patternType="solid">
        <fgColor rgb="FF1C4587"/>
        <bgColor rgb="FF1C4587"/>
      </patternFill>
    </fill>
    <fill>
      <patternFill patternType="solid">
        <fgColor rgb="FF666666"/>
        <bgColor rgb="FF666666"/>
      </patternFill>
    </fill>
    <fill>
      <patternFill patternType="solid">
        <fgColor theme="8"/>
        <bgColor indexed="64"/>
      </patternFill>
    </fill>
    <fill>
      <patternFill patternType="solid">
        <fgColor theme="8"/>
        <bgColor rgb="FF9FC5E8"/>
      </patternFill>
    </fill>
  </fills>
  <borders count="1">
    <border>
      <left/>
      <right/>
      <top/>
      <bottom/>
      <diagonal/>
    </border>
  </borders>
  <cellStyleXfs count="1">
    <xf numFmtId="0" fontId="0" fillId="0" borderId="0"/>
  </cellStyleXfs>
  <cellXfs count="39">
    <xf numFmtId="0" fontId="0" fillId="0" borderId="0" xfId="0"/>
    <xf numFmtId="0" fontId="1" fillId="2" borderId="0" xfId="0" applyFont="1" applyFill="1" applyAlignment="1">
      <alignment wrapText="1"/>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wrapText="1"/>
    </xf>
    <xf numFmtId="0" fontId="1" fillId="0" borderId="0" xfId="0" applyFont="1" applyAlignment="1">
      <alignment horizontal="center" wrapText="1"/>
    </xf>
    <xf numFmtId="0" fontId="2" fillId="2" borderId="0" xfId="0" applyFont="1" applyFill="1" applyAlignment="1">
      <alignment horizontal="center" wrapText="1"/>
    </xf>
    <xf numFmtId="0" fontId="4" fillId="0" borderId="0" xfId="0" applyFont="1" applyAlignment="1">
      <alignment horizontal="center" wrapText="1"/>
    </xf>
    <xf numFmtId="49" fontId="5" fillId="0" borderId="0" xfId="0" applyNumberFormat="1" applyFont="1" applyAlignment="1">
      <alignment horizontal="center" vertical="center" wrapText="1"/>
    </xf>
    <xf numFmtId="49" fontId="4" fillId="0" borderId="0" xfId="0" applyNumberFormat="1" applyFont="1"/>
    <xf numFmtId="0" fontId="5" fillId="0" borderId="0" xfId="0" applyFont="1" applyAlignment="1">
      <alignment horizontal="center" vertical="center"/>
    </xf>
    <xf numFmtId="0" fontId="5" fillId="3" borderId="0" xfId="0" applyFont="1" applyFill="1" applyAlignment="1">
      <alignment horizontal="center" vertical="center"/>
    </xf>
    <xf numFmtId="0" fontId="5" fillId="0" borderId="0" xfId="0" applyFont="1" applyAlignment="1">
      <alignment horizontal="center" vertical="center" wrapText="1"/>
    </xf>
    <xf numFmtId="0" fontId="5" fillId="0" borderId="0" xfId="0" applyFont="1" applyAlignment="1">
      <alignment horizontal="center"/>
    </xf>
    <xf numFmtId="0" fontId="4" fillId="0" borderId="0" xfId="0" applyFont="1"/>
    <xf numFmtId="0" fontId="4" fillId="3" borderId="0" xfId="0" applyFont="1" applyFill="1"/>
    <xf numFmtId="0" fontId="4" fillId="0" borderId="0" xfId="0" applyFont="1" applyAlignment="1">
      <alignment wrapText="1"/>
    </xf>
    <xf numFmtId="0" fontId="5" fillId="4" borderId="0" xfId="0" applyFont="1" applyFill="1" applyAlignment="1">
      <alignment horizontal="center" vertical="center"/>
    </xf>
    <xf numFmtId="0" fontId="4" fillId="4" borderId="0" xfId="0" applyFont="1" applyFill="1"/>
    <xf numFmtId="0" fontId="5" fillId="5" borderId="0" xfId="0" applyFont="1" applyFill="1" applyAlignment="1">
      <alignment horizontal="center" vertical="center"/>
    </xf>
    <xf numFmtId="0" fontId="4" fillId="5" borderId="0" xfId="0" applyFont="1" applyFill="1"/>
    <xf numFmtId="0" fontId="5" fillId="6" borderId="0" xfId="0" applyFont="1" applyFill="1" applyAlignment="1">
      <alignment horizontal="center" vertical="center"/>
    </xf>
    <xf numFmtId="0" fontId="4" fillId="6" borderId="0" xfId="0" applyFont="1" applyFill="1"/>
    <xf numFmtId="0" fontId="5" fillId="7" borderId="0" xfId="0" applyFont="1" applyFill="1" applyAlignment="1">
      <alignment horizontal="center" vertical="center"/>
    </xf>
    <xf numFmtId="0" fontId="4" fillId="7" borderId="0" xfId="0" applyFont="1" applyFill="1"/>
    <xf numFmtId="0" fontId="5" fillId="8" borderId="0" xfId="0" applyFont="1" applyFill="1" applyAlignment="1">
      <alignment horizontal="center" vertical="center"/>
    </xf>
    <xf numFmtId="0" fontId="4" fillId="8" borderId="0" xfId="0" applyFont="1" applyFill="1"/>
    <xf numFmtId="0" fontId="5" fillId="9" borderId="0" xfId="0" applyFont="1" applyFill="1" applyAlignment="1">
      <alignment horizontal="center" vertical="center"/>
    </xf>
    <xf numFmtId="0" fontId="4" fillId="9" borderId="0" xfId="0" applyFont="1" applyFill="1"/>
    <xf numFmtId="0" fontId="6" fillId="10" borderId="0" xfId="0" applyFont="1" applyFill="1" applyAlignment="1">
      <alignment horizontal="center" vertical="center"/>
    </xf>
    <xf numFmtId="0" fontId="7" fillId="10" borderId="0" xfId="0" applyFont="1" applyFill="1"/>
    <xf numFmtId="0" fontId="8" fillId="11" borderId="0" xfId="0" applyFont="1" applyFill="1" applyAlignment="1">
      <alignment horizontal="center" vertical="center"/>
    </xf>
    <xf numFmtId="0" fontId="9" fillId="11" borderId="0" xfId="0" applyFont="1" applyFill="1"/>
    <xf numFmtId="2" fontId="5" fillId="0" borderId="0" xfId="0" applyNumberFormat="1" applyFont="1" applyAlignment="1">
      <alignment horizontal="center" vertical="center"/>
    </xf>
    <xf numFmtId="2" fontId="4" fillId="0" borderId="0" xfId="0" applyNumberFormat="1" applyFont="1"/>
    <xf numFmtId="2" fontId="0" fillId="0" borderId="0" xfId="0" applyNumberFormat="1"/>
    <xf numFmtId="0" fontId="0" fillId="12" borderId="0" xfId="0" applyFill="1"/>
    <xf numFmtId="0" fontId="5" fillId="13" borderId="0" xfId="0" applyFont="1" applyFill="1" applyAlignment="1">
      <alignment horizontal="center" vertical="center"/>
    </xf>
    <xf numFmtId="0" fontId="4" fillId="13" borderId="0" xfId="0" applyFont="1" applyFill="1"/>
  </cellXfs>
  <cellStyles count="1">
    <cellStyle name="Normal" xfId="0" builtinId="0"/>
  </cellStyles>
  <dxfs count="10">
    <dxf>
      <fill>
        <patternFill>
          <bgColor rgb="FFDD7E6B"/>
        </patternFill>
      </fill>
    </dxf>
    <dxf>
      <fill>
        <patternFill>
          <bgColor rgb="FFF7B26B"/>
        </patternFill>
      </fill>
    </dxf>
    <dxf>
      <fill>
        <patternFill>
          <bgColor rgb="FFFFD966"/>
        </patternFill>
      </fill>
    </dxf>
    <dxf>
      <fill>
        <patternFill>
          <bgColor rgb="FF93C57D"/>
        </patternFill>
      </fill>
    </dxf>
    <dxf>
      <fill>
        <patternFill>
          <bgColor rgb="FF6D9EEB"/>
        </patternFill>
      </fill>
    </dxf>
    <dxf>
      <fill>
        <patternFill>
          <bgColor theme="8"/>
        </patternFill>
      </fill>
    </dxf>
    <dxf>
      <fill>
        <patternFill>
          <bgColor rgb="FF8E7CC3"/>
        </patternFill>
      </fill>
    </dxf>
    <dxf>
      <fill>
        <patternFill>
          <bgColor rgb="FFB7B7B7"/>
        </patternFill>
      </fill>
    </dxf>
    <dxf>
      <font>
        <color theme="0"/>
      </font>
      <fill>
        <patternFill>
          <bgColor rgb="FF073763"/>
        </patternFill>
      </fill>
    </dxf>
    <dxf>
      <font>
        <color theme="0"/>
      </font>
      <fill>
        <patternFill>
          <bgColor rgb="FF666666"/>
        </patternFill>
      </fill>
    </dxf>
  </dxfs>
  <tableStyles count="0" defaultTableStyle="TableStyleMedium2" defaultPivotStyle="PivotStyleLight16"/>
  <colors>
    <mruColors>
      <color rgb="FF666666"/>
      <color rgb="FF073763"/>
      <color rgb="FFB7B7B7"/>
      <color rgb="FF8E7CC3"/>
      <color rgb="FF70A8DC"/>
      <color rgb="FF6D9EEB"/>
      <color rgb="FF93C57D"/>
      <color rgb="FFFFD966"/>
      <color rgb="FFF7B26B"/>
      <color rgb="FFDD7E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twoCellAnchor editAs="oneCell">
    <xdr:from>
      <xdr:col>0</xdr:col>
      <xdr:colOff>38101</xdr:colOff>
      <xdr:row>0</xdr:row>
      <xdr:rowOff>28575</xdr:rowOff>
    </xdr:from>
    <xdr:to>
      <xdr:col>1</xdr:col>
      <xdr:colOff>6416085</xdr:colOff>
      <xdr:row>1</xdr:row>
      <xdr:rowOff>123825</xdr:rowOff>
    </xdr:to>
    <xdr:pic>
      <xdr:nvPicPr>
        <xdr:cNvPr id="2" name="Picture 1">
          <a:extLst>
            <a:ext uri="{FF2B5EF4-FFF2-40B4-BE49-F238E27FC236}">
              <a16:creationId xmlns:a16="http://schemas.microsoft.com/office/drawing/2014/main" id="{F43CF536-456B-CEF2-732D-C4D75E15B69F}"/>
            </a:ext>
          </a:extLst>
        </xdr:cNvPr>
        <xdr:cNvPicPr>
          <a:picLocks noChangeAspect="1"/>
        </xdr:cNvPicPr>
      </xdr:nvPicPr>
      <xdr:blipFill>
        <a:blip xmlns:r="http://schemas.openxmlformats.org/officeDocument/2006/relationships" r:embed="rId1"/>
        <a:stretch>
          <a:fillRect/>
        </a:stretch>
      </xdr:blipFill>
      <xdr:spPr>
        <a:xfrm>
          <a:off x="38101" y="28575"/>
          <a:ext cx="6701834" cy="13620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219075</xdr:colOff>
      <xdr:row>11</xdr:row>
      <xdr:rowOff>57150</xdr:rowOff>
    </xdr:from>
    <xdr:to>
      <xdr:col>7</xdr:col>
      <xdr:colOff>638175</xdr:colOff>
      <xdr:row>18</xdr:row>
      <xdr:rowOff>200025</xdr:rowOff>
    </xdr:to>
    <xdr:pic>
      <xdr:nvPicPr>
        <xdr:cNvPr id="4" name="Picture 3">
          <a:extLst>
            <a:ext uri="{FF2B5EF4-FFF2-40B4-BE49-F238E27FC236}">
              <a16:creationId xmlns:a16="http://schemas.microsoft.com/office/drawing/2014/main" id="{E68EF580-120E-6EEB-EEE7-F039F095A7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2628900"/>
          <a:ext cx="3914775" cy="1743075"/>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EBFCFE"/>
    <outlinePr summaryBelow="0" summaryRight="0"/>
  </sheetPr>
  <dimension ref="B1:B60"/>
  <sheetViews>
    <sheetView showGridLines="0" workbookViewId="0">
      <selection activeCell="B5" sqref="B5"/>
    </sheetView>
  </sheetViews>
  <sheetFormatPr defaultColWidth="14.42578125" defaultRowHeight="15" customHeight="1"/>
  <cols>
    <col min="1" max="1" width="4.85546875" customWidth="1"/>
    <col min="2" max="2" width="119.5703125" customWidth="1"/>
    <col min="3" max="3" width="5.42578125" customWidth="1"/>
  </cols>
  <sheetData>
    <row r="1" spans="2:2" ht="99.95" customHeight="1"/>
    <row r="3" spans="2:2" ht="36">
      <c r="B3" s="3" t="s">
        <v>230</v>
      </c>
    </row>
    <row r="4" spans="2:2" ht="18">
      <c r="B4" s="2"/>
    </row>
    <row r="5" spans="2:2" ht="18">
      <c r="B5" s="1" t="s">
        <v>0</v>
      </c>
    </row>
    <row r="6" spans="2:2" ht="18">
      <c r="B6" s="2"/>
    </row>
    <row r="7" spans="2:2" ht="72">
      <c r="B7" s="3" t="s">
        <v>238</v>
      </c>
    </row>
    <row r="8" spans="2:2" ht="18">
      <c r="B8" s="2"/>
    </row>
    <row r="9" spans="2:2" ht="18">
      <c r="B9" s="1" t="s">
        <v>224</v>
      </c>
    </row>
    <row r="10" spans="2:2" ht="18">
      <c r="B10" s="3"/>
    </row>
    <row r="11" spans="2:2" ht="54">
      <c r="B11" s="3" t="s">
        <v>229</v>
      </c>
    </row>
    <row r="12" spans="2:2" ht="20.100000000000001" customHeight="1">
      <c r="B12" s="3" t="s">
        <v>226</v>
      </c>
    </row>
    <row r="13" spans="2:2" ht="36">
      <c r="B13" s="3" t="s">
        <v>225</v>
      </c>
    </row>
    <row r="14" spans="2:2" ht="18">
      <c r="B14" s="2"/>
    </row>
    <row r="15" spans="2:2" ht="18">
      <c r="B15" s="1" t="s">
        <v>231</v>
      </c>
    </row>
    <row r="17" spans="2:2" ht="18">
      <c r="B17" s="2" t="s">
        <v>1</v>
      </c>
    </row>
    <row r="18" spans="2:2" ht="36">
      <c r="B18" s="3" t="s">
        <v>2</v>
      </c>
    </row>
    <row r="19" spans="2:2" ht="18">
      <c r="B19" s="3" t="s">
        <v>3</v>
      </c>
    </row>
    <row r="20" spans="2:2" ht="18">
      <c r="B20" s="3" t="s">
        <v>4</v>
      </c>
    </row>
    <row r="21" spans="2:2" ht="18">
      <c r="B21" s="3" t="s">
        <v>5</v>
      </c>
    </row>
    <row r="22" spans="2:2" ht="18">
      <c r="B22" s="3" t="s">
        <v>6</v>
      </c>
    </row>
    <row r="23" spans="2:2" ht="12.75"/>
    <row r="24" spans="2:2" ht="18">
      <c r="B24" s="2" t="s">
        <v>7</v>
      </c>
    </row>
    <row r="25" spans="2:2" ht="18">
      <c r="B25" s="3" t="s">
        <v>8</v>
      </c>
    </row>
    <row r="26" spans="2:2" ht="18">
      <c r="B26" s="3" t="s">
        <v>232</v>
      </c>
    </row>
    <row r="27" spans="2:2" ht="36">
      <c r="B27" s="3" t="s">
        <v>233</v>
      </c>
    </row>
    <row r="28" spans="2:2" ht="18">
      <c r="B28" s="3" t="s">
        <v>234</v>
      </c>
    </row>
    <row r="29" spans="2:2" ht="12.75"/>
    <row r="30" spans="2:2" ht="18">
      <c r="B30" s="2" t="s">
        <v>9</v>
      </c>
    </row>
    <row r="31" spans="2:2" ht="18">
      <c r="B31" s="3" t="s">
        <v>10</v>
      </c>
    </row>
    <row r="32" spans="2:2" ht="18">
      <c r="B32" s="3" t="s">
        <v>235</v>
      </c>
    </row>
    <row r="33" spans="2:2" ht="18">
      <c r="B33" s="3" t="s">
        <v>236</v>
      </c>
    </row>
    <row r="34" spans="2:2" ht="18">
      <c r="B34" s="3" t="s">
        <v>237</v>
      </c>
    </row>
    <row r="35" spans="2:2" ht="12.75"/>
    <row r="36" spans="2:2" ht="12.75"/>
    <row r="37" spans="2:2" ht="18">
      <c r="B37" s="1" t="s">
        <v>227</v>
      </c>
    </row>
    <row r="38" spans="2:2" ht="18">
      <c r="B38" s="3" t="s">
        <v>228</v>
      </c>
    </row>
    <row r="39" spans="2:2" ht="18">
      <c r="B39" s="3" t="s">
        <v>11</v>
      </c>
    </row>
    <row r="40" spans="2:2" ht="18">
      <c r="B40" s="3" t="s">
        <v>12</v>
      </c>
    </row>
    <row r="41" spans="2:2" ht="18">
      <c r="B41" s="3" t="s">
        <v>13</v>
      </c>
    </row>
    <row r="42" spans="2:2" ht="18">
      <c r="B42" s="2"/>
    </row>
    <row r="43" spans="2:2" ht="18">
      <c r="B43" s="1" t="s">
        <v>14</v>
      </c>
    </row>
    <row r="44" spans="2:2" ht="18">
      <c r="B44" s="3" t="s">
        <v>15</v>
      </c>
    </row>
    <row r="45" spans="2:2" ht="18">
      <c r="B45" s="3" t="s">
        <v>16</v>
      </c>
    </row>
    <row r="46" spans="2:2" ht="18">
      <c r="B46" s="3" t="s">
        <v>17</v>
      </c>
    </row>
    <row r="47" spans="2:2" ht="18">
      <c r="B47" s="3" t="s">
        <v>18</v>
      </c>
    </row>
    <row r="48" spans="2:2" ht="18">
      <c r="B48" s="3" t="s">
        <v>19</v>
      </c>
    </row>
    <row r="49" spans="2:2" ht="18">
      <c r="B49" s="3" t="s">
        <v>20</v>
      </c>
    </row>
    <row r="50" spans="2:2" ht="18">
      <c r="B50" s="3" t="s">
        <v>21</v>
      </c>
    </row>
    <row r="51" spans="2:2" ht="18">
      <c r="B51" s="3" t="s">
        <v>22</v>
      </c>
    </row>
    <row r="52" spans="2:2" ht="18">
      <c r="B52" s="3" t="s">
        <v>23</v>
      </c>
    </row>
    <row r="53" spans="2:2" ht="18">
      <c r="B53" s="3" t="s">
        <v>24</v>
      </c>
    </row>
    <row r="54" spans="2:2" ht="18">
      <c r="B54" s="3" t="s">
        <v>25</v>
      </c>
    </row>
    <row r="55" spans="2:2" ht="18">
      <c r="B55" s="2"/>
    </row>
    <row r="56" spans="2:2" ht="18">
      <c r="B56" s="4"/>
    </row>
    <row r="57" spans="2:2" ht="5.25" customHeight="1">
      <c r="B57" s="5"/>
    </row>
    <row r="58" spans="2:2" ht="55.5" customHeight="1">
      <c r="B58" s="6"/>
    </row>
    <row r="59" spans="2:2">
      <c r="B59" s="7"/>
    </row>
    <row r="60" spans="2:2" ht="18">
      <c r="B60" s="2"/>
    </row>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B7B7B7"/>
    <outlinePr summaryBelow="0" summaryRight="0"/>
  </sheetPr>
  <dimension ref="A1:U1000"/>
  <sheetViews>
    <sheetView workbookViewId="0">
      <pane ySplit="1" topLeftCell="A2" activePane="bottomLeft" state="frozen"/>
      <selection pane="bottomLeft" activeCell="A3" sqref="A3"/>
    </sheetView>
  </sheetViews>
  <sheetFormatPr defaultColWidth="14.42578125" defaultRowHeight="15" customHeight="1"/>
  <cols>
    <col min="5" max="5" width="73.85546875" customWidth="1"/>
    <col min="6" max="6" width="43.140625" customWidth="1"/>
  </cols>
  <sheetData>
    <row r="1" spans="1:21" ht="15" customHeight="1">
      <c r="A1" s="10" t="str">
        <f ca="1">IFERROR(__xludf.DUMMYFUNCTION("query('SCRIPT ANALYSIS TOOL'!1:970, ""select * where D='Projection'"", 1)"),"ACT")</f>
        <v>ACT</v>
      </c>
      <c r="B1" s="10" t="str">
        <f ca="1">IFERROR(__xludf.DUMMYFUNCTION("""COMPUTED_VALUE"""),"SCENE")</f>
        <v>SCENE</v>
      </c>
      <c r="C1" s="10" t="str">
        <f ca="1">IFERROR(__xludf.DUMMYFUNCTION("""COMPUTED_VALUE"""),"PAGE")</f>
        <v>PAGE</v>
      </c>
      <c r="D1" s="27" t="str">
        <f ca="1">IFERROR(__xludf.DUMMYFUNCTION("""COMPUTED_VALUE"""),"ELEMENT")</f>
        <v>ELEMENT</v>
      </c>
      <c r="E1" s="12" t="str">
        <f ca="1">IFERROR(__xludf.DUMMYFUNCTION("""COMPUTED_VALUE"""),"CAPTURE")</f>
        <v>CAPTURE</v>
      </c>
      <c r="F1" s="12" t="str">
        <f ca="1">IFERROR(__xludf.DUMMYFUNCTION("""COMPUTED_VALUE"""),"STATUS")</f>
        <v>STATUS</v>
      </c>
      <c r="G1" s="14" t="str">
        <f ca="1">IFERROR(__xludf.DUMMYFUNCTION("""COMPUTED_VALUE"""),"")</f>
        <v/>
      </c>
      <c r="H1" s="14" t="str">
        <f ca="1">IFERROR(__xludf.DUMMYFUNCTION("""COMPUTED_VALUE"""),"")</f>
        <v/>
      </c>
      <c r="I1" s="14" t="str">
        <f ca="1">IFERROR(__xludf.DUMMYFUNCTION("""COMPUTED_VALUE"""),"")</f>
        <v/>
      </c>
      <c r="J1" s="14" t="str">
        <f ca="1">IFERROR(__xludf.DUMMYFUNCTION("""COMPUTED_VALUE"""),"")</f>
        <v/>
      </c>
      <c r="K1" s="14" t="str">
        <f ca="1">IFERROR(__xludf.DUMMYFUNCTION("""COMPUTED_VALUE"""),"")</f>
        <v/>
      </c>
      <c r="L1" s="14" t="str">
        <f ca="1">IFERROR(__xludf.DUMMYFUNCTION("""COMPUTED_VALUE"""),"")</f>
        <v/>
      </c>
      <c r="M1" s="14" t="str">
        <f ca="1">IFERROR(__xludf.DUMMYFUNCTION("""COMPUTED_VALUE"""),"")</f>
        <v/>
      </c>
      <c r="N1" s="14" t="str">
        <f ca="1">IFERROR(__xludf.DUMMYFUNCTION("""COMPUTED_VALUE"""),"")</f>
        <v/>
      </c>
      <c r="O1" s="14" t="str">
        <f ca="1">IFERROR(__xludf.DUMMYFUNCTION("""COMPUTED_VALUE"""),"")</f>
        <v/>
      </c>
      <c r="P1" s="14" t="str">
        <f ca="1">IFERROR(__xludf.DUMMYFUNCTION("""COMPUTED_VALUE"""),"")</f>
        <v/>
      </c>
      <c r="Q1" s="14" t="str">
        <f ca="1">IFERROR(__xludf.DUMMYFUNCTION("""COMPUTED_VALUE"""),"")</f>
        <v/>
      </c>
      <c r="R1" s="14" t="str">
        <f ca="1">IFERROR(__xludf.DUMMYFUNCTION("""COMPUTED_VALUE"""),"")</f>
        <v/>
      </c>
      <c r="S1" s="14" t="str">
        <f ca="1">IFERROR(__xludf.DUMMYFUNCTION("""COMPUTED_VALUE"""),"")</f>
        <v/>
      </c>
      <c r="T1" s="14" t="str">
        <f ca="1">IFERROR(__xludf.DUMMYFUNCTION("""COMPUTED_VALUE"""),"")</f>
        <v/>
      </c>
      <c r="U1" s="14" t="str">
        <f ca="1">IFERROR(__xludf.DUMMYFUNCTION("""COMPUTED_VALUE"""),"")</f>
        <v/>
      </c>
    </row>
    <row r="2" spans="1:21" ht="15" customHeight="1">
      <c r="A2" s="14" t="str" cm="1">
        <f t="array" ref="A2:F6">_xlfn._xlws.FILTER('SCRIPT ANALYSIS TOOL'!A:F, 'SCRIPT ANALYSIS TOOL'!D:D="PROJECTION")</f>
        <v>Pre-Show</v>
      </c>
      <c r="B2" s="14" t="str">
        <v>Pre-Show</v>
      </c>
      <c r="C2" s="14">
        <v>0</v>
      </c>
      <c r="D2" s="28" t="str">
        <v>Projection</v>
      </c>
      <c r="E2" s="16" t="str">
        <v>Historical images of 1933 New York on screens</v>
      </c>
      <c r="F2" s="14" t="str">
        <v>Needs Review</v>
      </c>
      <c r="G2" s="14"/>
      <c r="H2" s="14"/>
      <c r="I2" s="14"/>
      <c r="J2" s="14"/>
      <c r="K2" s="14"/>
      <c r="L2" s="14"/>
      <c r="M2" s="14"/>
      <c r="N2" s="14"/>
      <c r="O2" s="14"/>
      <c r="P2" s="14"/>
      <c r="Q2" s="14"/>
      <c r="R2" s="14"/>
      <c r="S2" s="14"/>
      <c r="T2" s="14"/>
      <c r="U2" s="14"/>
    </row>
    <row r="3" spans="1:21" ht="15" customHeight="1">
      <c r="A3" s="14">
        <v>1</v>
      </c>
      <c r="B3" s="14">
        <v>1</v>
      </c>
      <c r="C3" s="14">
        <v>6</v>
      </c>
      <c r="D3" s="28" t="str">
        <v>Projection</v>
      </c>
      <c r="E3" s="16" t="str">
        <v>Snow?</v>
      </c>
      <c r="F3" s="14">
        <v>0</v>
      </c>
      <c r="G3" s="14"/>
      <c r="H3" s="14"/>
      <c r="I3" s="14"/>
      <c r="J3" s="14"/>
      <c r="K3" s="14"/>
      <c r="L3" s="14"/>
      <c r="M3" s="14"/>
      <c r="N3" s="14"/>
      <c r="O3" s="14"/>
      <c r="P3" s="14"/>
      <c r="Q3" s="14"/>
      <c r="R3" s="14"/>
      <c r="S3" s="14"/>
      <c r="T3" s="14"/>
      <c r="U3" s="14"/>
    </row>
    <row r="4" spans="1:21" ht="15" customHeight="1">
      <c r="A4" s="14">
        <v>1</v>
      </c>
      <c r="B4" s="14">
        <v>7</v>
      </c>
      <c r="C4" s="14">
        <v>51</v>
      </c>
      <c r="D4" s="28" t="str">
        <v>Projection</v>
      </c>
      <c r="E4" s="16" t="str">
        <v>Times Square lights for "N.Y.C." number</v>
      </c>
      <c r="F4" s="14">
        <v>0</v>
      </c>
      <c r="G4" s="14"/>
      <c r="H4" s="14"/>
      <c r="I4" s="14"/>
      <c r="J4" s="14"/>
      <c r="K4" s="14"/>
      <c r="L4" s="14"/>
      <c r="M4" s="14"/>
      <c r="N4" s="14"/>
      <c r="O4" s="14"/>
      <c r="P4" s="14"/>
      <c r="Q4" s="14"/>
      <c r="R4" s="14"/>
      <c r="S4" s="14"/>
      <c r="T4" s="14"/>
      <c r="U4" s="14"/>
    </row>
    <row r="5" spans="1:21" ht="15" customHeight="1">
      <c r="A5" s="14" t="str">
        <v>Intermission</v>
      </c>
      <c r="B5" s="14" t="str">
        <v>Intermission</v>
      </c>
      <c r="C5" s="14">
        <v>79</v>
      </c>
      <c r="D5" s="28" t="str">
        <v>Projection</v>
      </c>
      <c r="E5" s="16" t="str">
        <v>Depression-era newsreel footage</v>
      </c>
      <c r="F5" s="14">
        <v>0</v>
      </c>
      <c r="G5" s="14"/>
      <c r="H5" s="14"/>
      <c r="I5" s="14"/>
      <c r="J5" s="14"/>
      <c r="K5" s="14"/>
      <c r="L5" s="14"/>
      <c r="M5" s="14"/>
      <c r="N5" s="14"/>
      <c r="O5" s="14"/>
      <c r="P5" s="14"/>
      <c r="Q5" s="14"/>
      <c r="R5" s="14"/>
      <c r="S5" s="14"/>
      <c r="T5" s="14"/>
      <c r="U5" s="14"/>
    </row>
    <row r="6" spans="1:21" ht="15" customHeight="1">
      <c r="A6" s="14" t="str">
        <v>Post-Show</v>
      </c>
      <c r="B6" s="14" t="str">
        <v>Post-Show</v>
      </c>
      <c r="C6" s="14">
        <v>189</v>
      </c>
      <c r="D6" s="28" t="str">
        <v>Projection</v>
      </c>
      <c r="E6" s="16" t="str">
        <v>Keep snow projection running until house clears</v>
      </c>
      <c r="F6" s="14">
        <v>0</v>
      </c>
      <c r="G6" s="14"/>
      <c r="H6" s="14"/>
      <c r="I6" s="14"/>
      <c r="J6" s="14"/>
      <c r="K6" s="14"/>
      <c r="L6" s="14"/>
      <c r="M6" s="14"/>
      <c r="N6" s="14"/>
      <c r="O6" s="14"/>
      <c r="P6" s="14"/>
      <c r="Q6" s="14"/>
      <c r="R6" s="14"/>
      <c r="S6" s="14"/>
      <c r="T6" s="14"/>
      <c r="U6" s="14"/>
    </row>
    <row r="36" ht="12.75"/>
    <row r="37" ht="12.75"/>
    <row r="38" ht="12.75"/>
    <row r="39" ht="12.75"/>
    <row r="40" ht="12.75"/>
    <row r="41" ht="12.75"/>
    <row r="42" ht="12.75"/>
    <row r="43" ht="12.75"/>
    <row r="44" ht="12.75"/>
    <row r="45" ht="12.75"/>
    <row r="46" ht="12.75"/>
    <row r="47" ht="12.75"/>
    <row r="48" ht="12.75"/>
    <row r="49" ht="12.75"/>
    <row r="50" ht="12.75"/>
    <row r="51" ht="12.75"/>
    <row r="52" ht="12.75"/>
    <row r="53" ht="12.75"/>
    <row r="54" ht="12.75"/>
    <row r="55" ht="12.75"/>
    <row r="56" ht="12.75"/>
    <row r="57" ht="12.75"/>
    <row r="58" ht="12.75"/>
    <row r="59" ht="12.75"/>
    <row r="60" ht="12.75"/>
    <row r="61" ht="12.75"/>
    <row r="62" ht="12.75"/>
    <row r="63" ht="12.75"/>
    <row r="64" ht="12.75"/>
    <row r="65" ht="12.75"/>
    <row r="66" ht="12.75"/>
    <row r="67" ht="12.75"/>
    <row r="68" ht="12.75"/>
    <row r="69" ht="12.75"/>
    <row r="70" ht="12.75"/>
    <row r="71" ht="12.75"/>
    <row r="72" ht="12.75"/>
    <row r="73" ht="12.75"/>
    <row r="74" ht="12.75"/>
    <row r="75" ht="12.75"/>
    <row r="76" ht="12.75"/>
    <row r="77" ht="12.75"/>
    <row r="78" ht="12.75"/>
    <row r="79" ht="12.75"/>
    <row r="80" ht="12.75"/>
    <row r="81" ht="12.75"/>
    <row r="82" ht="12.75"/>
    <row r="83" ht="12.75"/>
    <row r="84" ht="12.75"/>
    <row r="85" ht="12.75"/>
    <row r="86" ht="12.75"/>
    <row r="87" ht="12.75"/>
    <row r="88" ht="12.75"/>
    <row r="89" ht="12.75"/>
    <row r="90" ht="12.75"/>
    <row r="91" ht="12.75"/>
    <row r="92" ht="12.75"/>
    <row r="93" ht="12.75"/>
    <row r="94" ht="12.75"/>
    <row r="95" ht="12.75"/>
    <row r="96" ht="12.75"/>
    <row r="97" ht="12.75"/>
    <row r="98" ht="12.75"/>
    <row r="99" ht="12.75"/>
    <row r="100" ht="12.75"/>
    <row r="101" ht="12.75"/>
    <row r="102" ht="12.75"/>
    <row r="103" ht="12.75"/>
    <row r="104" ht="12.75"/>
    <row r="105" ht="12.75"/>
    <row r="106" ht="12.75"/>
    <row r="107" ht="12.75"/>
    <row r="108" ht="12.75"/>
    <row r="109" ht="12.75"/>
    <row r="110" ht="12.75"/>
    <row r="111" ht="12.75"/>
    <row r="112" ht="12.75"/>
    <row r="113" ht="12.75"/>
    <row r="114" ht="12.75"/>
    <row r="115" ht="12.75"/>
    <row r="116" ht="12.75"/>
    <row r="117" ht="12.75"/>
    <row r="118" ht="12.75"/>
    <row r="119" ht="12.75"/>
    <row r="120" ht="12.75"/>
    <row r="121" ht="12.75"/>
    <row r="122" ht="12.75"/>
    <row r="123" ht="12.75"/>
    <row r="124" ht="12.75"/>
    <row r="125" ht="12.75"/>
    <row r="126" ht="12.75"/>
    <row r="127" ht="12.75"/>
    <row r="128" ht="12.75"/>
    <row r="129" ht="12.75"/>
    <row r="130" ht="12.75"/>
    <row r="131" ht="12.75"/>
    <row r="132" ht="12.75"/>
    <row r="133" ht="12.75"/>
    <row r="134" ht="12.75"/>
    <row r="135" ht="12.75"/>
    <row r="136" ht="12.75"/>
    <row r="137" ht="12.75"/>
    <row r="138" ht="12.75"/>
    <row r="139" ht="12.75"/>
    <row r="140" ht="12.75"/>
    <row r="141" ht="12.75"/>
    <row r="142" ht="12.75"/>
    <row r="143" ht="12.75"/>
    <row r="144" ht="12.75"/>
    <row r="145" ht="12.75"/>
    <row r="146" ht="12.75"/>
    <row r="147" ht="12.75"/>
    <row r="148" ht="12.75"/>
    <row r="149" ht="12.75"/>
    <row r="150" ht="12.75"/>
    <row r="151" ht="12.75"/>
    <row r="152" ht="12.75"/>
    <row r="153" ht="12.75"/>
    <row r="154" ht="12.75"/>
    <row r="155" ht="12.75"/>
    <row r="156" ht="12.75"/>
    <row r="157" ht="12.75"/>
    <row r="158" ht="12.75"/>
    <row r="159" ht="12.75"/>
    <row r="160" ht="12.75"/>
    <row r="161" ht="12.75"/>
    <row r="162" ht="12.75"/>
    <row r="163" ht="12.75"/>
    <row r="164" ht="12.75"/>
    <row r="165" ht="12.75"/>
    <row r="166" ht="12.75"/>
    <row r="167" ht="12.75"/>
    <row r="168" ht="12.75"/>
    <row r="169" ht="12.75"/>
    <row r="170" ht="12.75"/>
    <row r="171" ht="12.75"/>
    <row r="172" ht="12.75"/>
    <row r="173" ht="12.75"/>
    <row r="174" ht="12.75"/>
    <row r="175" ht="12.75"/>
    <row r="176" ht="12.75"/>
    <row r="177" ht="12.75"/>
    <row r="178" ht="12.75"/>
    <row r="179" ht="12.75"/>
    <row r="180" ht="12.75"/>
    <row r="181" ht="12.75"/>
    <row r="182" ht="12.75"/>
    <row r="183" ht="12.75"/>
    <row r="184" ht="12.75"/>
    <row r="185" ht="12.75"/>
    <row r="186" ht="12.75"/>
    <row r="187" ht="12.75"/>
    <row r="188" ht="12.75"/>
    <row r="189" ht="12.75"/>
    <row r="190" ht="12.75"/>
    <row r="191" ht="12.75"/>
    <row r="192" ht="12.75"/>
    <row r="193" ht="12.75"/>
    <row r="194" ht="12.75"/>
    <row r="195" ht="12.75"/>
    <row r="196" ht="12.75"/>
    <row r="197" ht="12.75"/>
    <row r="198" ht="12.75"/>
    <row r="199" ht="12.75"/>
    <row r="200" ht="12.75"/>
    <row r="201" ht="12.75"/>
    <row r="202" ht="12.75"/>
    <row r="203" ht="12.75"/>
    <row r="204" ht="12.75"/>
    <row r="205" ht="12.75"/>
    <row r="206" ht="12.75"/>
    <row r="207" ht="12.75"/>
    <row r="208" ht="12.75"/>
    <row r="209" ht="12.75"/>
    <row r="210" ht="12.75"/>
    <row r="211" ht="12.75"/>
    <row r="212" ht="12.75"/>
    <row r="213" ht="12.75"/>
    <row r="214" ht="12.75"/>
    <row r="215" ht="12.75"/>
    <row r="216" ht="12.75"/>
    <row r="217" ht="12.75"/>
    <row r="218" ht="12.75"/>
    <row r="219" ht="12.75"/>
    <row r="220" ht="12.75"/>
    <row r="221" ht="12.75"/>
    <row r="222" ht="12.75"/>
    <row r="223" ht="12.75"/>
    <row r="224" ht="12.75"/>
    <row r="225" ht="12.75"/>
    <row r="226" ht="12.75"/>
    <row r="227" ht="12.75"/>
    <row r="228" ht="12.75"/>
    <row r="229" ht="12.75"/>
    <row r="230" ht="12.75"/>
    <row r="231" ht="12.75"/>
    <row r="232" ht="12.75"/>
    <row r="233" ht="12.75"/>
    <row r="234" ht="12.75"/>
    <row r="235" ht="12.75"/>
    <row r="236" ht="12.75"/>
    <row r="237" ht="12.75"/>
    <row r="238" ht="12.75"/>
    <row r="239" ht="12.75"/>
    <row r="240" ht="12.75"/>
    <row r="241" ht="12.75"/>
    <row r="242" ht="12.75"/>
    <row r="243" ht="12.75"/>
    <row r="244" ht="12.75"/>
    <row r="245" ht="12.75"/>
    <row r="246" ht="12.75"/>
    <row r="247" ht="12.75"/>
    <row r="248" ht="12.75"/>
    <row r="249" ht="12.75"/>
    <row r="250" ht="12.75"/>
    <row r="251" ht="12.75"/>
    <row r="252" ht="12.75"/>
    <row r="253" ht="12.75"/>
    <row r="254" ht="12.75"/>
    <row r="255" ht="12.75"/>
    <row r="256" ht="12.75"/>
    <row r="257" ht="12.75"/>
    <row r="258" ht="12.75"/>
    <row r="259" ht="12.75"/>
    <row r="260" ht="12.75"/>
    <row r="261" ht="12.75"/>
    <row r="262" ht="12.75"/>
    <row r="263" ht="12.75"/>
    <row r="264" ht="12.75"/>
    <row r="265" ht="12.75"/>
    <row r="266" ht="12.75"/>
    <row r="267" ht="12.75"/>
    <row r="268" ht="12.75"/>
    <row r="269" ht="12.75"/>
    <row r="270" ht="12.75"/>
    <row r="271" ht="12.75"/>
    <row r="272" ht="12.75"/>
    <row r="273" ht="12.75"/>
    <row r="274" ht="12.75"/>
    <row r="275" ht="12.75"/>
    <row r="276" ht="12.75"/>
    <row r="277" ht="12.75"/>
    <row r="278" ht="12.75"/>
    <row r="279" ht="12.75"/>
    <row r="280" ht="12.75"/>
    <row r="281" ht="12.75"/>
    <row r="282" ht="12.75"/>
    <row r="283" ht="12.75"/>
    <row r="284" ht="12.75"/>
    <row r="285" ht="12.75"/>
    <row r="286" ht="12.75"/>
    <row r="287" ht="12.75"/>
    <row r="288" ht="12.75"/>
    <row r="289" ht="12.75"/>
    <row r="290" ht="12.75"/>
    <row r="291" ht="12.75"/>
    <row r="292" ht="12.75"/>
    <row r="293" ht="12.75"/>
    <row r="294" ht="12.75"/>
    <row r="295" ht="12.75"/>
    <row r="296" ht="12.75"/>
    <row r="297" ht="12.75"/>
    <row r="298" ht="12.75"/>
    <row r="299" ht="12.75"/>
    <row r="300" ht="12.75"/>
    <row r="301" ht="12.75"/>
    <row r="302" ht="12.75"/>
    <row r="303" ht="12.75"/>
    <row r="304" ht="12.75"/>
    <row r="305" ht="12.75"/>
    <row r="306" ht="12.75"/>
    <row r="307" ht="12.75"/>
    <row r="308" ht="12.75"/>
    <row r="309" ht="12.75"/>
    <row r="310" ht="12.75"/>
    <row r="311" ht="12.75"/>
    <row r="312" ht="12.75"/>
    <row r="313" ht="12.75"/>
    <row r="314" ht="12.75"/>
    <row r="315" ht="12.75"/>
    <row r="316" ht="12.75"/>
    <row r="317" ht="12.75"/>
    <row r="318" ht="12.75"/>
    <row r="319" ht="12.75"/>
    <row r="320" ht="12.75"/>
    <row r="321" ht="12.75"/>
    <row r="322" ht="12.75"/>
    <row r="323" ht="12.75"/>
    <row r="324" ht="12.75"/>
    <row r="325" ht="12.75"/>
    <row r="326" ht="12.75"/>
    <row r="327" ht="12.75"/>
    <row r="328" ht="12.75"/>
    <row r="329" ht="12.75"/>
    <row r="330" ht="12.75"/>
    <row r="331" ht="12.75"/>
    <row r="332" ht="12.75"/>
    <row r="333" ht="12.75"/>
    <row r="334" ht="12.75"/>
    <row r="335" ht="12.75"/>
    <row r="336" ht="12.75"/>
    <row r="337" ht="12.75"/>
    <row r="338" ht="12.75"/>
    <row r="339" ht="12.75"/>
    <row r="340" ht="12.75"/>
    <row r="341" ht="12.75"/>
    <row r="342" ht="12.75"/>
    <row r="343" ht="12.75"/>
    <row r="344" ht="12.75"/>
    <row r="345" ht="12.75"/>
    <row r="346" ht="12.75"/>
    <row r="347" ht="12.75"/>
    <row r="348" ht="12.75"/>
    <row r="349" ht="12.75"/>
    <row r="350" ht="12.75"/>
    <row r="351" ht="12.75"/>
    <row r="352" ht="12.75"/>
    <row r="353" ht="12.75"/>
    <row r="354" ht="12.75"/>
    <row r="355" ht="12.75"/>
    <row r="356" ht="12.75"/>
    <row r="357" ht="12.75"/>
    <row r="358" ht="12.75"/>
    <row r="359" ht="12.75"/>
    <row r="360" ht="12.75"/>
    <row r="361" ht="12.75"/>
    <row r="362" ht="12.75"/>
    <row r="363" ht="12.75"/>
    <row r="364" ht="12.75"/>
    <row r="365" ht="12.75"/>
    <row r="366" ht="12.75"/>
    <row r="367" ht="12.75"/>
    <row r="368" ht="12.75"/>
    <row r="369" ht="12.75"/>
    <row r="370" ht="12.75"/>
    <row r="371" ht="12.75"/>
    <row r="372" ht="12.75"/>
    <row r="373" ht="12.75"/>
    <row r="374" ht="12.75"/>
    <row r="375" ht="12.75"/>
    <row r="376" ht="12.75"/>
    <row r="377" ht="12.75"/>
    <row r="378" ht="12.75"/>
    <row r="379" ht="12.75"/>
    <row r="380" ht="12.75"/>
    <row r="381" ht="12.75"/>
    <row r="382" ht="12.75"/>
    <row r="383" ht="12.75"/>
    <row r="384" ht="12.75"/>
    <row r="385" ht="12.75"/>
    <row r="386" ht="12.75"/>
    <row r="387" ht="12.75"/>
    <row r="388" ht="12.75"/>
    <row r="389" ht="12.75"/>
    <row r="390" ht="12.75"/>
    <row r="391" ht="12.75"/>
    <row r="392" ht="12.75"/>
    <row r="393" ht="12.75"/>
    <row r="394" ht="12.75"/>
    <row r="395" ht="12.75"/>
    <row r="396" ht="12.75"/>
    <row r="397" ht="12.75"/>
    <row r="398" ht="12.75"/>
    <row r="399" ht="12.75"/>
    <row r="400" ht="12.75"/>
    <row r="401" ht="12.75"/>
    <row r="402" ht="12.75"/>
    <row r="403" ht="12.75"/>
    <row r="404" ht="12.75"/>
    <row r="405" ht="12.75"/>
    <row r="406" ht="12.75"/>
    <row r="407" ht="12.75"/>
    <row r="408" ht="12.75"/>
    <row r="409" ht="12.75"/>
    <row r="410" ht="12.75"/>
    <row r="411" ht="12.75"/>
    <row r="412" ht="12.75"/>
    <row r="413" ht="12.75"/>
    <row r="414" ht="12.75"/>
    <row r="415" ht="12.75"/>
    <row r="416" ht="12.75"/>
    <row r="417" ht="12.75"/>
    <row r="418" ht="12.75"/>
    <row r="419" ht="12.75"/>
    <row r="420" ht="12.75"/>
    <row r="421" ht="12.75"/>
    <row r="422" ht="12.75"/>
    <row r="423" ht="12.75"/>
    <row r="424" ht="12.75"/>
    <row r="425" ht="12.75"/>
    <row r="426" ht="12.75"/>
    <row r="427" ht="12.75"/>
    <row r="428" ht="12.75"/>
    <row r="429" ht="12.75"/>
    <row r="430" ht="12.75"/>
    <row r="431" ht="12.75"/>
    <row r="432" ht="12.75"/>
    <row r="433" ht="12.75"/>
    <row r="434" ht="12.75"/>
    <row r="435" ht="12.75"/>
    <row r="436" ht="12.75"/>
    <row r="437" ht="12.75"/>
    <row r="438" ht="12.75"/>
    <row r="439" ht="12.75"/>
    <row r="440" ht="12.75"/>
    <row r="441" ht="12.75"/>
    <row r="442" ht="12.75"/>
    <row r="443" ht="12.75"/>
    <row r="444" ht="12.75"/>
    <row r="445" ht="12.75"/>
    <row r="446" ht="12.75"/>
    <row r="447" ht="12.75"/>
    <row r="448" ht="12.75"/>
    <row r="449" ht="12.75"/>
    <row r="450" ht="12.75"/>
    <row r="451" ht="12.75"/>
    <row r="452" ht="12.75"/>
    <row r="453" ht="12.75"/>
    <row r="454" ht="12.75"/>
    <row r="455" ht="12.75"/>
    <row r="456" ht="12.75"/>
    <row r="457" ht="12.75"/>
    <row r="458" ht="12.75"/>
    <row r="459" ht="12.75"/>
    <row r="460" ht="12.75"/>
    <row r="461" ht="12.75"/>
    <row r="462" ht="12.75"/>
    <row r="463" ht="12.75"/>
    <row r="464" ht="12.75"/>
    <row r="465" ht="12.75"/>
    <row r="466" ht="12.75"/>
    <row r="467" ht="12.75"/>
    <row r="468" ht="12.75"/>
    <row r="469" ht="12.75"/>
    <row r="470" ht="12.75"/>
    <row r="471" ht="12.75"/>
    <row r="472" ht="12.75"/>
    <row r="473" ht="12.75"/>
    <row r="474" ht="12.75"/>
    <row r="475" ht="12.75"/>
    <row r="476" ht="12.75"/>
    <row r="477" ht="12.75"/>
    <row r="478" ht="12.75"/>
    <row r="479" ht="12.75"/>
    <row r="480" ht="12.75"/>
    <row r="481" ht="12.75"/>
    <row r="482" ht="12.75"/>
    <row r="483" ht="12.75"/>
    <row r="484" ht="12.75"/>
    <row r="485" ht="12.75"/>
    <row r="486" ht="12.75"/>
    <row r="487" ht="12.75"/>
    <row r="488" ht="12.75"/>
    <row r="489" ht="12.75"/>
    <row r="490" ht="12.75"/>
    <row r="491" ht="12.75"/>
    <row r="492" ht="12.75"/>
    <row r="493" ht="12.75"/>
    <row r="494" ht="12.75"/>
    <row r="495" ht="12.75"/>
    <row r="496" ht="12.75"/>
    <row r="497" ht="12.75"/>
    <row r="498" ht="12.75"/>
    <row r="499" ht="12.75"/>
    <row r="500" ht="12.75"/>
    <row r="501" ht="12.75"/>
    <row r="502" ht="12.75"/>
    <row r="503" ht="12.75"/>
    <row r="504" ht="12.75"/>
    <row r="505" ht="12.75"/>
    <row r="506" ht="12.75"/>
    <row r="507" ht="12.75"/>
    <row r="508" ht="12.75"/>
    <row r="509" ht="12.75"/>
    <row r="510" ht="12.75"/>
    <row r="511" ht="12.75"/>
    <row r="512" ht="12.75"/>
    <row r="513" ht="12.75"/>
    <row r="514" ht="12.75"/>
    <row r="515" ht="12.75"/>
    <row r="516" ht="12.75"/>
    <row r="517" ht="12.75"/>
    <row r="518" ht="12.75"/>
    <row r="519" ht="12.75"/>
    <row r="520" ht="12.75"/>
    <row r="521" ht="12.75"/>
    <row r="522" ht="12.75"/>
    <row r="523" ht="12.75"/>
    <row r="524" ht="12.75"/>
    <row r="525" ht="12.75"/>
    <row r="526" ht="12.75"/>
    <row r="527" ht="12.75"/>
    <row r="528" ht="12.75"/>
    <row r="529" ht="12.75"/>
    <row r="530" ht="12.75"/>
    <row r="531" ht="12.75"/>
    <row r="532" ht="12.75"/>
    <row r="533" ht="12.75"/>
    <row r="534" ht="12.75"/>
    <row r="535" ht="12.75"/>
    <row r="536" ht="12.75"/>
    <row r="537" ht="12.75"/>
    <row r="538" ht="12.75"/>
    <row r="539" ht="12.75"/>
    <row r="540" ht="12.75"/>
    <row r="541" ht="12.75"/>
    <row r="542" ht="12.75"/>
    <row r="543" ht="12.75"/>
    <row r="544" ht="12.75"/>
    <row r="545" ht="12.75"/>
    <row r="546" ht="12.75"/>
    <row r="547" ht="12.75"/>
    <row r="548" ht="12.75"/>
    <row r="549" ht="12.75"/>
    <row r="550" ht="12.75"/>
    <row r="551" ht="12.75"/>
    <row r="552" ht="12.75"/>
    <row r="553" ht="12.75"/>
    <row r="554" ht="12.75"/>
    <row r="555" ht="12.75"/>
    <row r="556" ht="12.75"/>
    <row r="557" ht="12.75"/>
    <row r="558" ht="12.75"/>
    <row r="559" ht="12.75"/>
    <row r="560" ht="12.75"/>
    <row r="561" ht="12.75"/>
    <row r="562" ht="12.75"/>
    <row r="563" ht="12.75"/>
    <row r="564" ht="12.75"/>
    <row r="565" ht="12.75"/>
    <row r="566" ht="12.75"/>
    <row r="567" ht="12.75"/>
    <row r="568" ht="12.75"/>
    <row r="569" ht="12.75"/>
    <row r="570" ht="12.75"/>
    <row r="571" ht="12.75"/>
    <row r="572" ht="12.75"/>
    <row r="573" ht="12.75"/>
    <row r="574" ht="12.75"/>
    <row r="575" ht="12.75"/>
    <row r="576" ht="12.75"/>
    <row r="577" ht="12.75"/>
    <row r="578" ht="12.75"/>
    <row r="579" ht="12.75"/>
    <row r="580" ht="12.75"/>
    <row r="581" ht="12.75"/>
    <row r="582" ht="12.75"/>
    <row r="583" ht="12.75"/>
    <row r="584" ht="12.75"/>
    <row r="585" ht="12.75"/>
    <row r="586" ht="12.75"/>
    <row r="587" ht="12.75"/>
    <row r="588" ht="12.75"/>
    <row r="589" ht="12.75"/>
    <row r="590" ht="12.75"/>
    <row r="591" ht="12.75"/>
    <row r="592" ht="12.75"/>
    <row r="593" ht="12.75"/>
    <row r="594" ht="12.75"/>
    <row r="595" ht="12.75"/>
    <row r="596" ht="12.75"/>
    <row r="597" ht="12.75"/>
    <row r="598" ht="12.75"/>
    <row r="599" ht="12.75"/>
    <row r="600" ht="12.75"/>
    <row r="601" ht="12.75"/>
    <row r="602" ht="12.75"/>
    <row r="603" ht="12.75"/>
    <row r="604" ht="12.75"/>
    <row r="605" ht="12.75"/>
    <row r="606" ht="12.75"/>
    <row r="607" ht="12.75"/>
    <row r="608" ht="12.75"/>
    <row r="609" ht="12.75"/>
    <row r="610" ht="12.75"/>
    <row r="611" ht="12.75"/>
    <row r="612" ht="12.75"/>
    <row r="613" ht="12.75"/>
    <row r="614" ht="12.75"/>
    <row r="615" ht="12.75"/>
    <row r="616" ht="12.75"/>
    <row r="617" ht="12.75"/>
    <row r="618" ht="12.75"/>
    <row r="619" ht="12.75"/>
    <row r="620" ht="12.75"/>
    <row r="621" ht="12.75"/>
    <row r="622" ht="12.75"/>
    <row r="623" ht="12.75"/>
    <row r="624" ht="12.75"/>
    <row r="625" ht="12.75"/>
    <row r="626" ht="12.75"/>
    <row r="627" ht="12.75"/>
    <row r="628" ht="12.75"/>
    <row r="629" ht="12.75"/>
    <row r="630" ht="12.75"/>
    <row r="631" ht="12.75"/>
    <row r="632" ht="12.75"/>
    <row r="633" ht="12.75"/>
    <row r="634" ht="12.75"/>
    <row r="635" ht="12.75"/>
    <row r="636" ht="12.75"/>
    <row r="637" ht="12.75"/>
    <row r="638" ht="12.75"/>
    <row r="639" ht="12.75"/>
    <row r="640" ht="12.75"/>
    <row r="641" ht="12.75"/>
    <row r="642" ht="12.75"/>
    <row r="643" ht="12.75"/>
    <row r="644" ht="12.75"/>
    <row r="645" ht="12.75"/>
    <row r="646" ht="12.75"/>
    <row r="647" ht="12.75"/>
    <row r="648" ht="12.75"/>
    <row r="649" ht="12.75"/>
    <row r="650" ht="12.75"/>
    <row r="651" ht="12.75"/>
    <row r="652" ht="12.75"/>
    <row r="653" ht="12.75"/>
    <row r="654" ht="12.75"/>
    <row r="655" ht="12.75"/>
    <row r="656" ht="12.75"/>
    <row r="657" ht="12.75"/>
    <row r="658" ht="12.75"/>
    <row r="659" ht="12.75"/>
    <row r="660" ht="12.75"/>
    <row r="661" ht="12.75"/>
    <row r="662" ht="12.75"/>
    <row r="663" ht="12.75"/>
    <row r="664" ht="12.75"/>
    <row r="665" ht="12.75"/>
    <row r="666" ht="12.75"/>
    <row r="667" ht="12.75"/>
    <row r="668" ht="12.75"/>
    <row r="669" ht="12.75"/>
    <row r="670" ht="12.75"/>
    <row r="671" ht="12.75"/>
    <row r="672" ht="12.75"/>
    <row r="673" ht="12.75"/>
    <row r="674" ht="12.75"/>
    <row r="675" ht="12.75"/>
    <row r="676" ht="12.75"/>
    <row r="677" ht="12.75"/>
    <row r="678" ht="12.75"/>
    <row r="679" ht="12.75"/>
    <row r="680" ht="12.75"/>
    <row r="681" ht="12.75"/>
    <row r="682" ht="12.75"/>
    <row r="683" ht="12.75"/>
    <row r="684" ht="12.75"/>
    <row r="685" ht="12.75"/>
    <row r="686" ht="12.75"/>
    <row r="687" ht="12.75"/>
    <row r="688" ht="12.75"/>
    <row r="689" ht="12.75"/>
    <row r="690" ht="12.75"/>
    <row r="691" ht="12.75"/>
    <row r="692" ht="12.75"/>
    <row r="693" ht="12.75"/>
    <row r="694" ht="12.75"/>
    <row r="695" ht="12.75"/>
    <row r="696" ht="12.75"/>
    <row r="697" ht="12.75"/>
    <row r="698" ht="12.75"/>
    <row r="699" ht="12.75"/>
    <row r="700" ht="12.75"/>
    <row r="701" ht="12.75"/>
    <row r="702" ht="12.75"/>
    <row r="703" ht="12.75"/>
    <row r="704" ht="12.75"/>
    <row r="705" ht="12.75"/>
    <row r="706" ht="12.75"/>
    <row r="707" ht="12.75"/>
    <row r="708" ht="12.75"/>
    <row r="709" ht="12.75"/>
    <row r="710" ht="12.75"/>
    <row r="711" ht="12.75"/>
    <row r="712" ht="12.75"/>
    <row r="713" ht="12.75"/>
    <row r="714" ht="12.75"/>
    <row r="715" ht="12.75"/>
    <row r="716" ht="12.75"/>
    <row r="717" ht="12.75"/>
    <row r="718" ht="12.75"/>
    <row r="719" ht="12.75"/>
    <row r="720" ht="12.75"/>
    <row r="721" ht="12.75"/>
    <row r="722" ht="12.75"/>
    <row r="723" ht="12.75"/>
    <row r="724" ht="12.75"/>
    <row r="725" ht="12.75"/>
    <row r="726" ht="12.75"/>
    <row r="727" ht="12.75"/>
    <row r="728" ht="12.75"/>
    <row r="729" ht="12.75"/>
    <row r="730" ht="12.75"/>
    <row r="731" ht="12.75"/>
    <row r="732" ht="12.75"/>
    <row r="733" ht="12.75"/>
    <row r="734" ht="12.75"/>
    <row r="735" ht="12.75"/>
    <row r="736" ht="12.75"/>
    <row r="737" ht="12.75"/>
    <row r="738" ht="12.75"/>
    <row r="739" ht="12.75"/>
    <row r="740" ht="12.75"/>
    <row r="741" ht="12.75"/>
    <row r="742" ht="12.75"/>
    <row r="743" ht="12.75"/>
    <row r="744" ht="12.75"/>
    <row r="745" ht="12.75"/>
    <row r="746" ht="12.75"/>
    <row r="747" ht="12.75"/>
    <row r="748" ht="12.75"/>
    <row r="749" ht="12.75"/>
    <row r="750" ht="12.75"/>
    <row r="751" ht="12.75"/>
    <row r="752" ht="12.75"/>
    <row r="753" ht="12.75"/>
    <row r="754" ht="12.75"/>
    <row r="755" ht="12.75"/>
    <row r="756" ht="12.75"/>
    <row r="757" ht="12.75"/>
    <row r="758" ht="12.75"/>
    <row r="759" ht="12.75"/>
    <row r="760" ht="12.75"/>
    <row r="761" ht="12.75"/>
    <row r="762" ht="12.75"/>
    <row r="763" ht="12.75"/>
    <row r="764" ht="12.75"/>
    <row r="765" ht="12.75"/>
    <row r="766" ht="12.75"/>
    <row r="767" ht="12.75"/>
    <row r="768" ht="12.75"/>
    <row r="769" ht="12.75"/>
    <row r="770" ht="12.75"/>
    <row r="771" ht="12.75"/>
    <row r="772" ht="12.75"/>
    <row r="773" ht="12.75"/>
    <row r="774" ht="12.75"/>
    <row r="775" ht="12.75"/>
    <row r="776" ht="12.75"/>
    <row r="777" ht="12.75"/>
    <row r="778" ht="12.75"/>
    <row r="779" ht="12.75"/>
    <row r="780" ht="12.75"/>
    <row r="781" ht="12.75"/>
    <row r="782" ht="12.75"/>
    <row r="783" ht="12.75"/>
    <row r="784" ht="12.75"/>
    <row r="785" ht="12.75"/>
    <row r="786" ht="12.75"/>
    <row r="787" ht="12.75"/>
    <row r="788" ht="12.75"/>
    <row r="789" ht="12.75"/>
    <row r="790" ht="12.75"/>
    <row r="791" ht="12.75"/>
    <row r="792" ht="12.75"/>
    <row r="793" ht="12.75"/>
    <row r="794" ht="12.75"/>
    <row r="795" ht="12.75"/>
    <row r="796" ht="12.75"/>
    <row r="797" ht="12.75"/>
    <row r="798" ht="12.75"/>
    <row r="799" ht="12.75"/>
    <row r="800" ht="12.75"/>
    <row r="801" ht="12.75"/>
    <row r="802" ht="12.75"/>
    <row r="803" ht="12.75"/>
    <row r="804" ht="12.75"/>
    <row r="805" ht="12.75"/>
    <row r="806" ht="12.75"/>
    <row r="807" ht="12.75"/>
    <row r="808" ht="12.75"/>
    <row r="809" ht="12.75"/>
    <row r="810" ht="12.75"/>
    <row r="811" ht="12.75"/>
    <row r="812" ht="12.75"/>
    <row r="813" ht="12.75"/>
    <row r="814" ht="12.75"/>
    <row r="815" ht="12.75"/>
    <row r="816" ht="12.75"/>
    <row r="817" ht="12.75"/>
    <row r="818" ht="12.75"/>
    <row r="819" ht="12.75"/>
    <row r="820" ht="12.75"/>
    <row r="821" ht="12.75"/>
    <row r="822" ht="12.75"/>
    <row r="823" ht="12.75"/>
    <row r="824" ht="12.75"/>
    <row r="825" ht="12.75"/>
    <row r="826" ht="12.75"/>
    <row r="827" ht="12.75"/>
    <row r="828" ht="12.75"/>
    <row r="829" ht="12.75"/>
    <row r="830" ht="12.75"/>
    <row r="831" ht="12.75"/>
    <row r="832" ht="12.75"/>
    <row r="833" ht="12.75"/>
    <row r="834" ht="12.75"/>
    <row r="835" ht="12.75"/>
    <row r="836" ht="12.75"/>
    <row r="837" ht="12.75"/>
    <row r="838" ht="12.75"/>
    <row r="839" ht="12.75"/>
    <row r="840" ht="12.75"/>
    <row r="841" ht="12.75"/>
    <row r="842" ht="12.75"/>
    <row r="843" ht="12.75"/>
    <row r="844" ht="12.75"/>
    <row r="845" ht="12.75"/>
    <row r="846" ht="12.75"/>
    <row r="847" ht="12.75"/>
    <row r="848" ht="12.75"/>
    <row r="849" ht="12.75"/>
    <row r="850" ht="12.75"/>
    <row r="851" ht="12.75"/>
    <row r="852" ht="12.75"/>
    <row r="853" ht="12.75"/>
    <row r="854" ht="12.75"/>
    <row r="855" ht="12.75"/>
    <row r="856" ht="12.75"/>
    <row r="857" ht="12.75"/>
    <row r="858" ht="12.75"/>
    <row r="859" ht="12.75"/>
    <row r="860" ht="12.75"/>
    <row r="861" ht="12.75"/>
    <row r="862" ht="12.75"/>
    <row r="863" ht="12.75"/>
    <row r="864" ht="12.75"/>
    <row r="865" ht="12.75"/>
    <row r="866" ht="12.75"/>
    <row r="867" ht="12.75"/>
    <row r="868" ht="12.75"/>
    <row r="869" ht="12.75"/>
    <row r="870" ht="12.75"/>
    <row r="871" ht="12.75"/>
    <row r="872" ht="12.75"/>
    <row r="873" ht="12.75"/>
    <row r="874" ht="12.75"/>
    <row r="875" ht="12.75"/>
    <row r="876" ht="12.75"/>
    <row r="877" ht="12.75"/>
    <row r="878" ht="12.75"/>
    <row r="879" ht="12.75"/>
    <row r="880" ht="12.75"/>
    <row r="881" ht="12.75"/>
    <row r="882" ht="12.75"/>
    <row r="883" ht="12.75"/>
    <row r="884" ht="12.75"/>
    <row r="885" ht="12.75"/>
    <row r="886" ht="12.75"/>
    <row r="887" ht="12.75"/>
    <row r="888" ht="12.75"/>
    <row r="889" ht="12.75"/>
    <row r="890" ht="12.75"/>
    <row r="891" ht="12.75"/>
    <row r="892" ht="12.75"/>
    <row r="893" ht="12.75"/>
    <row r="894" ht="12.75"/>
    <row r="895" ht="12.75"/>
    <row r="896" ht="12.75"/>
    <row r="897" ht="12.75"/>
    <row r="898" ht="12.75"/>
    <row r="899" ht="12.75"/>
    <row r="900" ht="12.75"/>
    <row r="901" ht="12.75"/>
    <row r="902" ht="12.75"/>
    <row r="903" ht="12.75"/>
    <row r="904" ht="12.75"/>
    <row r="905" ht="12.75"/>
    <row r="906" ht="12.75"/>
    <row r="907" ht="12.75"/>
    <row r="908" ht="12.75"/>
    <row r="909" ht="12.75"/>
    <row r="910" ht="12.75"/>
    <row r="911" ht="12.75"/>
    <row r="912" ht="12.75"/>
    <row r="913" ht="12.75"/>
    <row r="914" ht="12.75"/>
    <row r="915" ht="12.75"/>
    <row r="916" ht="12.75"/>
    <row r="917" ht="12.75"/>
    <row r="918" ht="12.75"/>
    <row r="919" ht="12.75"/>
    <row r="920" ht="12.75"/>
    <row r="921" ht="12.75"/>
    <row r="922" ht="12.75"/>
    <row r="923" ht="12.75"/>
    <row r="924" ht="12.75"/>
    <row r="925" ht="12.75"/>
    <row r="926" ht="12.75"/>
    <row r="927" ht="12.75"/>
    <row r="928" ht="12.75"/>
    <row r="929" ht="12.75"/>
    <row r="930" ht="12.75"/>
    <row r="931" ht="12.75"/>
    <row r="932" ht="12.75"/>
    <row r="933" ht="12.75"/>
    <row r="934" ht="12.75"/>
    <row r="935" ht="12.75"/>
    <row r="936" ht="12.75"/>
    <row r="937" ht="12.75"/>
    <row r="938" ht="12.75"/>
    <row r="939" ht="12.75"/>
    <row r="940" ht="12.75"/>
    <row r="941" ht="12.75"/>
    <row r="942" ht="12.75"/>
    <row r="943" ht="12.75"/>
    <row r="944" ht="12.75"/>
    <row r="945" ht="12.75"/>
    <row r="946" ht="12.75"/>
    <row r="947" ht="12.75"/>
    <row r="948" ht="12.75"/>
    <row r="949" ht="12.75"/>
    <row r="950" ht="12.75"/>
    <row r="951" ht="12.75"/>
    <row r="952" ht="12.75"/>
    <row r="953" ht="12.75"/>
    <row r="954" ht="12.75"/>
    <row r="955" ht="12.75"/>
    <row r="956" ht="12.75"/>
    <row r="957" ht="12.75"/>
    <row r="958" ht="12.75"/>
    <row r="959" ht="12.75"/>
    <row r="960" ht="12.75"/>
    <row r="961" ht="12.75"/>
    <row r="962" ht="12.75"/>
    <row r="963" ht="12.75"/>
    <row r="964" ht="12.75"/>
    <row r="965" ht="12.75"/>
    <row r="966" ht="12.75"/>
    <row r="967" ht="12.75"/>
    <row r="968" ht="12.75"/>
    <row r="969" ht="12.75"/>
    <row r="970" ht="12.75"/>
    <row r="971" ht="12.75"/>
    <row r="972" ht="12.75"/>
    <row r="973" ht="12.75"/>
    <row r="974" ht="12.75"/>
    <row r="975" ht="12.75"/>
    <row r="976" ht="12.75"/>
    <row r="977" ht="12.75"/>
    <row r="978" ht="12.75"/>
    <row r="979" ht="12.75"/>
    <row r="980" ht="12.75"/>
    <row r="981" ht="12.75"/>
    <row r="982" ht="12.75"/>
    <row r="983" ht="12.75"/>
    <row r="984" ht="12.75"/>
    <row r="985" ht="12.75"/>
    <row r="986" ht="12.75"/>
    <row r="987" ht="12.75"/>
    <row r="988" ht="12.75"/>
    <row r="989" ht="12.75"/>
    <row r="990" ht="12.75"/>
    <row r="991" ht="12.75"/>
    <row r="992" ht="12.75"/>
    <row r="993" ht="12.75"/>
    <row r="994" ht="12.75"/>
    <row r="995" ht="12.75"/>
    <row r="996" ht="12.75"/>
    <row r="997" ht="12.75"/>
    <row r="998" ht="12.75"/>
    <row r="999" ht="12.75"/>
    <row r="1000" ht="12.7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73763"/>
    <outlinePr summaryBelow="0" summaryRight="0"/>
  </sheetPr>
  <dimension ref="A1:U1000"/>
  <sheetViews>
    <sheetView workbookViewId="0">
      <pane ySplit="1" topLeftCell="A2" activePane="bottomLeft" state="frozen"/>
      <selection pane="bottomLeft" activeCell="A3" sqref="A3"/>
    </sheetView>
  </sheetViews>
  <sheetFormatPr defaultColWidth="14.42578125" defaultRowHeight="15" customHeight="1"/>
  <cols>
    <col min="5" max="5" width="50.42578125" customWidth="1"/>
    <col min="6" max="6" width="40.5703125" customWidth="1"/>
  </cols>
  <sheetData>
    <row r="1" spans="1:21" ht="15" customHeight="1">
      <c r="A1" s="10" t="str">
        <f ca="1">IFERROR(__xludf.DUMMYFUNCTION("query('SCRIPT ANALYSIS TOOL'!1:970, ""select * where D='Effect'"", 1)"),"ACT")</f>
        <v>ACT</v>
      </c>
      <c r="B1" s="10" t="str">
        <f ca="1">IFERROR(__xludf.DUMMYFUNCTION("""COMPUTED_VALUE"""),"SCENE")</f>
        <v>SCENE</v>
      </c>
      <c r="C1" s="10" t="str">
        <f ca="1">IFERROR(__xludf.DUMMYFUNCTION("""COMPUTED_VALUE"""),"PAGE")</f>
        <v>PAGE</v>
      </c>
      <c r="D1" s="29" t="str">
        <f ca="1">IFERROR(__xludf.DUMMYFUNCTION("""COMPUTED_VALUE"""),"ELEMENT")</f>
        <v>ELEMENT</v>
      </c>
      <c r="E1" s="12" t="str">
        <f ca="1">IFERROR(__xludf.DUMMYFUNCTION("""COMPUTED_VALUE"""),"CAPTURE")</f>
        <v>CAPTURE</v>
      </c>
      <c r="F1" s="12" t="str">
        <f ca="1">IFERROR(__xludf.DUMMYFUNCTION("""COMPUTED_VALUE"""),"STATUS")</f>
        <v>STATUS</v>
      </c>
      <c r="G1" s="14" t="str">
        <f ca="1">IFERROR(__xludf.DUMMYFUNCTION("""COMPUTED_VALUE"""),"")</f>
        <v/>
      </c>
      <c r="H1" s="14" t="str">
        <f ca="1">IFERROR(__xludf.DUMMYFUNCTION("""COMPUTED_VALUE"""),"")</f>
        <v/>
      </c>
      <c r="I1" s="14" t="str">
        <f ca="1">IFERROR(__xludf.DUMMYFUNCTION("""COMPUTED_VALUE"""),"")</f>
        <v/>
      </c>
      <c r="J1" s="14" t="str">
        <f ca="1">IFERROR(__xludf.DUMMYFUNCTION("""COMPUTED_VALUE"""),"")</f>
        <v/>
      </c>
      <c r="K1" s="14" t="str">
        <f ca="1">IFERROR(__xludf.DUMMYFUNCTION("""COMPUTED_VALUE"""),"")</f>
        <v/>
      </c>
      <c r="L1" s="14" t="str">
        <f ca="1">IFERROR(__xludf.DUMMYFUNCTION("""COMPUTED_VALUE"""),"")</f>
        <v/>
      </c>
      <c r="M1" s="14" t="str">
        <f ca="1">IFERROR(__xludf.DUMMYFUNCTION("""COMPUTED_VALUE"""),"")</f>
        <v/>
      </c>
      <c r="N1" s="14" t="str">
        <f ca="1">IFERROR(__xludf.DUMMYFUNCTION("""COMPUTED_VALUE"""),"")</f>
        <v/>
      </c>
      <c r="O1" s="14" t="str">
        <f ca="1">IFERROR(__xludf.DUMMYFUNCTION("""COMPUTED_VALUE"""),"")</f>
        <v/>
      </c>
      <c r="P1" s="14" t="str">
        <f ca="1">IFERROR(__xludf.DUMMYFUNCTION("""COMPUTED_VALUE"""),"")</f>
        <v/>
      </c>
      <c r="Q1" s="14" t="str">
        <f ca="1">IFERROR(__xludf.DUMMYFUNCTION("""COMPUTED_VALUE"""),"")</f>
        <v/>
      </c>
      <c r="R1" s="14" t="str">
        <f ca="1">IFERROR(__xludf.DUMMYFUNCTION("""COMPUTED_VALUE"""),"")</f>
        <v/>
      </c>
      <c r="S1" s="14" t="str">
        <f ca="1">IFERROR(__xludf.DUMMYFUNCTION("""COMPUTED_VALUE"""),"")</f>
        <v/>
      </c>
      <c r="T1" s="14" t="str">
        <f ca="1">IFERROR(__xludf.DUMMYFUNCTION("""COMPUTED_VALUE"""),"")</f>
        <v/>
      </c>
      <c r="U1" s="14" t="str">
        <f ca="1">IFERROR(__xludf.DUMMYFUNCTION("""COMPUTED_VALUE"""),"")</f>
        <v/>
      </c>
    </row>
    <row r="2" spans="1:21" ht="15" customHeight="1">
      <c r="A2" s="14" cm="1">
        <f t="array" ref="A2:F5">_xlfn._xlws.FILTER('SCRIPT ANALYSIS TOOL'!A:F, 'SCRIPT ANALYSIS TOOL'!D:D="EFFECT")</f>
        <v>1</v>
      </c>
      <c r="B2" s="14">
        <v>1</v>
      </c>
      <c r="C2" s="14">
        <v>6</v>
      </c>
      <c r="D2" s="30" t="str">
        <v>Effect</v>
      </c>
      <c r="E2" s="16" t="str">
        <v>Fan for gust of wind and snow when entering</v>
      </c>
      <c r="F2" s="14">
        <v>0</v>
      </c>
      <c r="G2" s="14"/>
      <c r="H2" s="14"/>
      <c r="I2" s="14"/>
      <c r="J2" s="14"/>
      <c r="K2" s="14"/>
      <c r="L2" s="14"/>
      <c r="M2" s="14"/>
      <c r="N2" s="14"/>
      <c r="O2" s="14"/>
      <c r="P2" s="14"/>
      <c r="Q2" s="14"/>
      <c r="R2" s="14"/>
      <c r="S2" s="14"/>
      <c r="T2" s="14"/>
      <c r="U2" s="14"/>
    </row>
    <row r="3" spans="1:21" ht="15" customHeight="1">
      <c r="A3" s="14">
        <v>1</v>
      </c>
      <c r="B3" s="14">
        <v>3</v>
      </c>
      <c r="C3" s="14">
        <v>23</v>
      </c>
      <c r="D3" s="30" t="str">
        <v>Effect</v>
      </c>
      <c r="E3" s="16" t="str">
        <v>Steam rising from manhole covers</v>
      </c>
      <c r="F3" s="14">
        <v>0</v>
      </c>
      <c r="G3" s="14"/>
      <c r="H3" s="14"/>
      <c r="I3" s="14"/>
      <c r="J3" s="14"/>
      <c r="K3" s="14"/>
      <c r="L3" s="14"/>
      <c r="M3" s="14"/>
      <c r="N3" s="14"/>
      <c r="O3" s="14"/>
      <c r="P3" s="14"/>
      <c r="Q3" s="14"/>
      <c r="R3" s="14"/>
      <c r="S3" s="14"/>
      <c r="T3" s="14"/>
      <c r="U3" s="14"/>
    </row>
    <row r="4" spans="1:21" ht="15" customHeight="1">
      <c r="A4" s="14">
        <v>3</v>
      </c>
      <c r="B4" s="14">
        <v>1</v>
      </c>
      <c r="C4" s="14">
        <v>105</v>
      </c>
      <c r="D4" s="30" t="str">
        <v>Effect</v>
      </c>
      <c r="E4" s="14" t="str">
        <v>Thunder/lightning for climactic bridge scene</v>
      </c>
      <c r="F4" s="14">
        <v>0</v>
      </c>
      <c r="G4" s="14"/>
      <c r="H4" s="14"/>
      <c r="I4" s="14"/>
      <c r="J4" s="14"/>
      <c r="K4" s="14"/>
      <c r="L4" s="14"/>
      <c r="M4" s="14"/>
      <c r="N4" s="14"/>
      <c r="O4" s="14"/>
      <c r="P4" s="14"/>
      <c r="Q4" s="14"/>
      <c r="R4" s="14"/>
      <c r="S4" s="14"/>
      <c r="T4" s="14"/>
      <c r="U4" s="14"/>
    </row>
    <row r="5" spans="1:21" ht="15" customHeight="1">
      <c r="A5" s="14">
        <v>3</v>
      </c>
      <c r="B5" s="14">
        <v>2</v>
      </c>
      <c r="C5" s="14">
        <v>110</v>
      </c>
      <c r="D5" s="30" t="str">
        <v>Effect</v>
      </c>
      <c r="E5" s="14" t="str">
        <v>Bubble machine for "I Don't Need Anything But You"</v>
      </c>
      <c r="F5" s="14">
        <v>0</v>
      </c>
      <c r="G5" s="14"/>
      <c r="H5" s="14"/>
      <c r="I5" s="14"/>
      <c r="J5" s="14"/>
      <c r="K5" s="14"/>
      <c r="L5" s="14"/>
      <c r="M5" s="14"/>
      <c r="N5" s="14"/>
      <c r="O5" s="14"/>
      <c r="P5" s="14"/>
      <c r="Q5" s="14"/>
      <c r="R5" s="14"/>
      <c r="S5" s="14"/>
      <c r="T5" s="14"/>
      <c r="U5" s="14"/>
    </row>
    <row r="36" ht="12.75"/>
    <row r="37" ht="12.75"/>
    <row r="38" ht="12.75"/>
    <row r="39" ht="12.75"/>
    <row r="40" ht="12.75"/>
    <row r="41" ht="12.75"/>
    <row r="42" ht="12.75"/>
    <row r="43" ht="12.75"/>
    <row r="44" ht="12.75"/>
    <row r="45" ht="12.75"/>
    <row r="46" ht="12.75"/>
    <row r="47" ht="12.75"/>
    <row r="48" ht="12.75"/>
    <row r="49" ht="12.75"/>
    <row r="50" ht="12.75"/>
    <row r="51" ht="12.75"/>
    <row r="52" ht="12.75"/>
    <row r="53" ht="12.75"/>
    <row r="54" ht="12.75"/>
    <row r="55" ht="12.75"/>
    <row r="56" ht="12.75"/>
    <row r="57" ht="12.75"/>
    <row r="58" ht="12.75"/>
    <row r="59" ht="12.75"/>
    <row r="60" ht="12.75"/>
    <row r="61" ht="12.75"/>
    <row r="62" ht="12.75"/>
    <row r="63" ht="12.75"/>
    <row r="64" ht="12.75"/>
    <row r="65" ht="12.75"/>
    <row r="66" ht="12.75"/>
    <row r="67" ht="12.75"/>
    <row r="68" ht="12.75"/>
    <row r="69" ht="12.75"/>
    <row r="70" ht="12.75"/>
    <row r="71" ht="12.75"/>
    <row r="72" ht="12.75"/>
    <row r="73" ht="12.75"/>
    <row r="74" ht="12.75"/>
    <row r="75" ht="12.75"/>
    <row r="76" ht="12.75"/>
    <row r="77" ht="12.75"/>
    <row r="78" ht="12.75"/>
    <row r="79" ht="12.75"/>
    <row r="80" ht="12.75"/>
    <row r="81" ht="12.75"/>
    <row r="82" ht="12.75"/>
    <row r="83" ht="12.75"/>
    <row r="84" ht="12.75"/>
    <row r="85" ht="12.75"/>
    <row r="86" ht="12.75"/>
    <row r="87" ht="12.75"/>
    <row r="88" ht="12.75"/>
    <row r="89" ht="12.75"/>
    <row r="90" ht="12.75"/>
    <row r="91" ht="12.75"/>
    <row r="92" ht="12.75"/>
    <row r="93" ht="12.75"/>
    <row r="94" ht="12.75"/>
    <row r="95" ht="12.75"/>
    <row r="96" ht="12.75"/>
    <row r="97" ht="12.75"/>
    <row r="98" ht="12.75"/>
    <row r="99" ht="12.75"/>
    <row r="100" ht="12.75"/>
    <row r="101" ht="12.75"/>
    <row r="102" ht="12.75"/>
    <row r="103" ht="12.75"/>
    <row r="104" ht="12.75"/>
    <row r="105" ht="12.75"/>
    <row r="106" ht="12.75"/>
    <row r="107" ht="12.75"/>
    <row r="108" ht="12.75"/>
    <row r="109" ht="12.75"/>
    <row r="110" ht="12.75"/>
    <row r="111" ht="12.75"/>
    <row r="112" ht="12.75"/>
    <row r="113" ht="12.75"/>
    <row r="114" ht="12.75"/>
    <row r="115" ht="12.75"/>
    <row r="116" ht="12.75"/>
    <row r="117" ht="12.75"/>
    <row r="118" ht="12.75"/>
    <row r="119" ht="12.75"/>
    <row r="120" ht="12.75"/>
    <row r="121" ht="12.75"/>
    <row r="122" ht="12.75"/>
    <row r="123" ht="12.75"/>
    <row r="124" ht="12.75"/>
    <row r="125" ht="12.75"/>
    <row r="126" ht="12.75"/>
    <row r="127" ht="12.75"/>
    <row r="128" ht="12.75"/>
    <row r="129" ht="12.75"/>
    <row r="130" ht="12.75"/>
    <row r="131" ht="12.75"/>
    <row r="132" ht="12.75"/>
    <row r="133" ht="12.75"/>
    <row r="134" ht="12.75"/>
    <row r="135" ht="12.75"/>
    <row r="136" ht="12.75"/>
    <row r="137" ht="12.75"/>
    <row r="138" ht="12.75"/>
    <row r="139" ht="12.75"/>
    <row r="140" ht="12.75"/>
    <row r="141" ht="12.75"/>
    <row r="142" ht="12.75"/>
    <row r="143" ht="12.75"/>
    <row r="144" ht="12.75"/>
    <row r="145" ht="12.75"/>
    <row r="146" ht="12.75"/>
    <row r="147" ht="12.75"/>
    <row r="148" ht="12.75"/>
    <row r="149" ht="12.75"/>
    <row r="150" ht="12.75"/>
    <row r="151" ht="12.75"/>
    <row r="152" ht="12.75"/>
    <row r="153" ht="12.75"/>
    <row r="154" ht="12.75"/>
    <row r="155" ht="12.75"/>
    <row r="156" ht="12.75"/>
    <row r="157" ht="12.75"/>
    <row r="158" ht="12.75"/>
    <row r="159" ht="12.75"/>
    <row r="160" ht="12.75"/>
    <row r="161" ht="12.75"/>
    <row r="162" ht="12.75"/>
    <row r="163" ht="12.75"/>
    <row r="164" ht="12.75"/>
    <row r="165" ht="12.75"/>
    <row r="166" ht="12.75"/>
    <row r="167" ht="12.75"/>
    <row r="168" ht="12.75"/>
    <row r="169" ht="12.75"/>
    <row r="170" ht="12.75"/>
    <row r="171" ht="12.75"/>
    <row r="172" ht="12.75"/>
    <row r="173" ht="12.75"/>
    <row r="174" ht="12.75"/>
    <row r="175" ht="12.75"/>
    <row r="176" ht="12.75"/>
    <row r="177" ht="12.75"/>
    <row r="178" ht="12.75"/>
    <row r="179" ht="12.75"/>
    <row r="180" ht="12.75"/>
    <row r="181" ht="12.75"/>
    <row r="182" ht="12.75"/>
    <row r="183" ht="12.75"/>
    <row r="184" ht="12.75"/>
    <row r="185" ht="12.75"/>
    <row r="186" ht="12.75"/>
    <row r="187" ht="12.75"/>
    <row r="188" ht="12.75"/>
    <row r="189" ht="12.75"/>
    <row r="190" ht="12.75"/>
    <row r="191" ht="12.75"/>
    <row r="192" ht="12.75"/>
    <row r="193" ht="12.75"/>
    <row r="194" ht="12.75"/>
    <row r="195" ht="12.75"/>
    <row r="196" ht="12.75"/>
    <row r="197" ht="12.75"/>
    <row r="198" ht="12.75"/>
    <row r="199" ht="12.75"/>
    <row r="200" ht="12.75"/>
    <row r="201" ht="12.75"/>
    <row r="202" ht="12.75"/>
    <row r="203" ht="12.75"/>
    <row r="204" ht="12.75"/>
    <row r="205" ht="12.75"/>
    <row r="206" ht="12.75"/>
    <row r="207" ht="12.75"/>
    <row r="208" ht="12.75"/>
    <row r="209" ht="12.75"/>
    <row r="210" ht="12.75"/>
    <row r="211" ht="12.75"/>
    <row r="212" ht="12.75"/>
    <row r="213" ht="12.75"/>
    <row r="214" ht="12.75"/>
    <row r="215" ht="12.75"/>
    <row r="216" ht="12.75"/>
    <row r="217" ht="12.75"/>
    <row r="218" ht="12.75"/>
    <row r="219" ht="12.75"/>
    <row r="220" ht="12.75"/>
    <row r="221" ht="12.75"/>
    <row r="222" ht="12.75"/>
    <row r="223" ht="12.75"/>
    <row r="224" ht="12.75"/>
    <row r="225" ht="12.75"/>
    <row r="226" ht="12.75"/>
    <row r="227" ht="12.75"/>
    <row r="228" ht="12.75"/>
    <row r="229" ht="12.75"/>
    <row r="230" ht="12.75"/>
    <row r="231" ht="12.75"/>
    <row r="232" ht="12.75"/>
    <row r="233" ht="12.75"/>
    <row r="234" ht="12.75"/>
    <row r="235" ht="12.75"/>
    <row r="236" ht="12.75"/>
    <row r="237" ht="12.75"/>
    <row r="238" ht="12.75"/>
    <row r="239" ht="12.75"/>
    <row r="240" ht="12.75"/>
    <row r="241" ht="12.75"/>
    <row r="242" ht="12.75"/>
    <row r="243" ht="12.75"/>
    <row r="244" ht="12.75"/>
    <row r="245" ht="12.75"/>
    <row r="246" ht="12.75"/>
    <row r="247" ht="12.75"/>
    <row r="248" ht="12.75"/>
    <row r="249" ht="12.75"/>
    <row r="250" ht="12.75"/>
    <row r="251" ht="12.75"/>
    <row r="252" ht="12.75"/>
    <row r="253" ht="12.75"/>
    <row r="254" ht="12.75"/>
    <row r="255" ht="12.75"/>
    <row r="256" ht="12.75"/>
    <row r="257" ht="12.75"/>
    <row r="258" ht="12.75"/>
    <row r="259" ht="12.75"/>
    <row r="260" ht="12.75"/>
    <row r="261" ht="12.75"/>
    <row r="262" ht="12.75"/>
    <row r="263" ht="12.75"/>
    <row r="264" ht="12.75"/>
    <row r="265" ht="12.75"/>
    <row r="266" ht="12.75"/>
    <row r="267" ht="12.75"/>
    <row r="268" ht="12.75"/>
    <row r="269" ht="12.75"/>
    <row r="270" ht="12.75"/>
    <row r="271" ht="12.75"/>
    <row r="272" ht="12.75"/>
    <row r="273" ht="12.75"/>
    <row r="274" ht="12.75"/>
    <row r="275" ht="12.75"/>
    <row r="276" ht="12.75"/>
    <row r="277" ht="12.75"/>
    <row r="278" ht="12.75"/>
    <row r="279" ht="12.75"/>
    <row r="280" ht="12.75"/>
    <row r="281" ht="12.75"/>
    <row r="282" ht="12.75"/>
    <row r="283" ht="12.75"/>
    <row r="284" ht="12.75"/>
    <row r="285" ht="12.75"/>
    <row r="286" ht="12.75"/>
    <row r="287" ht="12.75"/>
    <row r="288" ht="12.75"/>
    <row r="289" ht="12.75"/>
    <row r="290" ht="12.75"/>
    <row r="291" ht="12.75"/>
    <row r="292" ht="12.75"/>
    <row r="293" ht="12.75"/>
    <row r="294" ht="12.75"/>
    <row r="295" ht="12.75"/>
    <row r="296" ht="12.75"/>
    <row r="297" ht="12.75"/>
    <row r="298" ht="12.75"/>
    <row r="299" ht="12.75"/>
    <row r="300" ht="12.75"/>
    <row r="301" ht="12.75"/>
    <row r="302" ht="12.75"/>
    <row r="303" ht="12.75"/>
    <row r="304" ht="12.75"/>
    <row r="305" ht="12.75"/>
    <row r="306" ht="12.75"/>
    <row r="307" ht="12.75"/>
    <row r="308" ht="12.75"/>
    <row r="309" ht="12.75"/>
    <row r="310" ht="12.75"/>
    <row r="311" ht="12.75"/>
    <row r="312" ht="12.75"/>
    <row r="313" ht="12.75"/>
    <row r="314" ht="12.75"/>
    <row r="315" ht="12.75"/>
    <row r="316" ht="12.75"/>
    <row r="317" ht="12.75"/>
    <row r="318" ht="12.75"/>
    <row r="319" ht="12.75"/>
    <row r="320" ht="12.75"/>
    <row r="321" ht="12.75"/>
    <row r="322" ht="12.75"/>
    <row r="323" ht="12.75"/>
    <row r="324" ht="12.75"/>
    <row r="325" ht="12.75"/>
    <row r="326" ht="12.75"/>
    <row r="327" ht="12.75"/>
    <row r="328" ht="12.75"/>
    <row r="329" ht="12.75"/>
    <row r="330" ht="12.75"/>
    <row r="331" ht="12.75"/>
    <row r="332" ht="12.75"/>
    <row r="333" ht="12.75"/>
    <row r="334" ht="12.75"/>
    <row r="335" ht="12.75"/>
    <row r="336" ht="12.75"/>
    <row r="337" ht="12.75"/>
    <row r="338" ht="12.75"/>
    <row r="339" ht="12.75"/>
    <row r="340" ht="12.75"/>
    <row r="341" ht="12.75"/>
    <row r="342" ht="12.75"/>
    <row r="343" ht="12.75"/>
    <row r="344" ht="12.75"/>
    <row r="345" ht="12.75"/>
    <row r="346" ht="12.75"/>
    <row r="347" ht="12.75"/>
    <row r="348" ht="12.75"/>
    <row r="349" ht="12.75"/>
    <row r="350" ht="12.75"/>
    <row r="351" ht="12.75"/>
    <row r="352" ht="12.75"/>
    <row r="353" ht="12.75"/>
    <row r="354" ht="12.75"/>
    <row r="355" ht="12.75"/>
    <row r="356" ht="12.75"/>
    <row r="357" ht="12.75"/>
    <row r="358" ht="12.75"/>
    <row r="359" ht="12.75"/>
    <row r="360" ht="12.75"/>
    <row r="361" ht="12.75"/>
    <row r="362" ht="12.75"/>
    <row r="363" ht="12.75"/>
    <row r="364" ht="12.75"/>
    <row r="365" ht="12.75"/>
    <row r="366" ht="12.75"/>
    <row r="367" ht="12.75"/>
    <row r="368" ht="12.75"/>
    <row r="369" ht="12.75"/>
    <row r="370" ht="12.75"/>
    <row r="371" ht="12.75"/>
    <row r="372" ht="12.75"/>
    <row r="373" ht="12.75"/>
    <row r="374" ht="12.75"/>
    <row r="375" ht="12.75"/>
    <row r="376" ht="12.75"/>
    <row r="377" ht="12.75"/>
    <row r="378" ht="12.75"/>
    <row r="379" ht="12.75"/>
    <row r="380" ht="12.75"/>
    <row r="381" ht="12.75"/>
    <row r="382" ht="12.75"/>
    <row r="383" ht="12.75"/>
    <row r="384" ht="12.75"/>
    <row r="385" ht="12.75"/>
    <row r="386" ht="12.75"/>
    <row r="387" ht="12.75"/>
    <row r="388" ht="12.75"/>
    <row r="389" ht="12.75"/>
    <row r="390" ht="12.75"/>
    <row r="391" ht="12.75"/>
    <row r="392" ht="12.75"/>
    <row r="393" ht="12.75"/>
    <row r="394" ht="12.75"/>
    <row r="395" ht="12.75"/>
    <row r="396" ht="12.75"/>
    <row r="397" ht="12.75"/>
    <row r="398" ht="12.75"/>
    <row r="399" ht="12.75"/>
    <row r="400" ht="12.75"/>
    <row r="401" ht="12.75"/>
    <row r="402" ht="12.75"/>
    <row r="403" ht="12.75"/>
    <row r="404" ht="12.75"/>
    <row r="405" ht="12.75"/>
    <row r="406" ht="12.75"/>
    <row r="407" ht="12.75"/>
    <row r="408" ht="12.75"/>
    <row r="409" ht="12.75"/>
    <row r="410" ht="12.75"/>
    <row r="411" ht="12.75"/>
    <row r="412" ht="12.75"/>
    <row r="413" ht="12.75"/>
    <row r="414" ht="12.75"/>
    <row r="415" ht="12.75"/>
    <row r="416" ht="12.75"/>
    <row r="417" ht="12.75"/>
    <row r="418" ht="12.75"/>
    <row r="419" ht="12.75"/>
    <row r="420" ht="12.75"/>
    <row r="421" ht="12.75"/>
    <row r="422" ht="12.75"/>
    <row r="423" ht="12.75"/>
    <row r="424" ht="12.75"/>
    <row r="425" ht="12.75"/>
    <row r="426" ht="12.75"/>
    <row r="427" ht="12.75"/>
    <row r="428" ht="12.75"/>
    <row r="429" ht="12.75"/>
    <row r="430" ht="12.75"/>
    <row r="431" ht="12.75"/>
    <row r="432" ht="12.75"/>
    <row r="433" ht="12.75"/>
    <row r="434" ht="12.75"/>
    <row r="435" ht="12.75"/>
    <row r="436" ht="12.75"/>
    <row r="437" ht="12.75"/>
    <row r="438" ht="12.75"/>
    <row r="439" ht="12.75"/>
    <row r="440" ht="12.75"/>
    <row r="441" ht="12.75"/>
    <row r="442" ht="12.75"/>
    <row r="443" ht="12.75"/>
    <row r="444" ht="12.75"/>
    <row r="445" ht="12.75"/>
    <row r="446" ht="12.75"/>
    <row r="447" ht="12.75"/>
    <row r="448" ht="12.75"/>
    <row r="449" ht="12.75"/>
    <row r="450" ht="12.75"/>
    <row r="451" ht="12.75"/>
    <row r="452" ht="12.75"/>
    <row r="453" ht="12.75"/>
    <row r="454" ht="12.75"/>
    <row r="455" ht="12.75"/>
    <row r="456" ht="12.75"/>
    <row r="457" ht="12.75"/>
    <row r="458" ht="12.75"/>
    <row r="459" ht="12.75"/>
    <row r="460" ht="12.75"/>
    <row r="461" ht="12.75"/>
    <row r="462" ht="12.75"/>
    <row r="463" ht="12.75"/>
    <row r="464" ht="12.75"/>
    <row r="465" ht="12.75"/>
    <row r="466" ht="12.75"/>
    <row r="467" ht="12.75"/>
    <row r="468" ht="12.75"/>
    <row r="469" ht="12.75"/>
    <row r="470" ht="12.75"/>
    <row r="471" ht="12.75"/>
    <row r="472" ht="12.75"/>
    <row r="473" ht="12.75"/>
    <row r="474" ht="12.75"/>
    <row r="475" ht="12.75"/>
    <row r="476" ht="12.75"/>
    <row r="477" ht="12.75"/>
    <row r="478" ht="12.75"/>
    <row r="479" ht="12.75"/>
    <row r="480" ht="12.75"/>
    <row r="481" ht="12.75"/>
    <row r="482" ht="12.75"/>
    <row r="483" ht="12.75"/>
    <row r="484" ht="12.75"/>
    <row r="485" ht="12.75"/>
    <row r="486" ht="12.75"/>
    <row r="487" ht="12.75"/>
    <row r="488" ht="12.75"/>
    <row r="489" ht="12.75"/>
    <row r="490" ht="12.75"/>
    <row r="491" ht="12.75"/>
    <row r="492" ht="12.75"/>
    <row r="493" ht="12.75"/>
    <row r="494" ht="12.75"/>
    <row r="495" ht="12.75"/>
    <row r="496" ht="12.75"/>
    <row r="497" ht="12.75"/>
    <row r="498" ht="12.75"/>
    <row r="499" ht="12.75"/>
    <row r="500" ht="12.75"/>
    <row r="501" ht="12.75"/>
    <row r="502" ht="12.75"/>
    <row r="503" ht="12.75"/>
    <row r="504" ht="12.75"/>
    <row r="505" ht="12.75"/>
    <row r="506" ht="12.75"/>
    <row r="507" ht="12.75"/>
    <row r="508" ht="12.75"/>
    <row r="509" ht="12.75"/>
    <row r="510" ht="12.75"/>
    <row r="511" ht="12.75"/>
    <row r="512" ht="12.75"/>
    <row r="513" ht="12.75"/>
    <row r="514" ht="12.75"/>
    <row r="515" ht="12.75"/>
    <row r="516" ht="12.75"/>
    <row r="517" ht="12.75"/>
    <row r="518" ht="12.75"/>
    <row r="519" ht="12.75"/>
    <row r="520" ht="12.75"/>
    <row r="521" ht="12.75"/>
    <row r="522" ht="12.75"/>
    <row r="523" ht="12.75"/>
    <row r="524" ht="12.75"/>
    <row r="525" ht="12.75"/>
    <row r="526" ht="12.75"/>
    <row r="527" ht="12.75"/>
    <row r="528" ht="12.75"/>
    <row r="529" ht="12.75"/>
    <row r="530" ht="12.75"/>
    <row r="531" ht="12.75"/>
    <row r="532" ht="12.75"/>
    <row r="533" ht="12.75"/>
    <row r="534" ht="12.75"/>
    <row r="535" ht="12.75"/>
    <row r="536" ht="12.75"/>
    <row r="537" ht="12.75"/>
    <row r="538" ht="12.75"/>
    <row r="539" ht="12.75"/>
    <row r="540" ht="12.75"/>
    <row r="541" ht="12.75"/>
    <row r="542" ht="12.75"/>
    <row r="543" ht="12.75"/>
    <row r="544" ht="12.75"/>
    <row r="545" ht="12.75"/>
    <row r="546" ht="12.75"/>
    <row r="547" ht="12.75"/>
    <row r="548" ht="12.75"/>
    <row r="549" ht="12.75"/>
    <row r="550" ht="12.75"/>
    <row r="551" ht="12.75"/>
    <row r="552" ht="12.75"/>
    <row r="553" ht="12.75"/>
    <row r="554" ht="12.75"/>
    <row r="555" ht="12.75"/>
    <row r="556" ht="12.75"/>
    <row r="557" ht="12.75"/>
    <row r="558" ht="12.75"/>
    <row r="559" ht="12.75"/>
    <row r="560" ht="12.75"/>
    <row r="561" ht="12.75"/>
    <row r="562" ht="12.75"/>
    <row r="563" ht="12.75"/>
    <row r="564" ht="12.75"/>
    <row r="565" ht="12.75"/>
    <row r="566" ht="12.75"/>
    <row r="567" ht="12.75"/>
    <row r="568" ht="12.75"/>
    <row r="569" ht="12.75"/>
    <row r="570" ht="12.75"/>
    <row r="571" ht="12.75"/>
    <row r="572" ht="12.75"/>
    <row r="573" ht="12.75"/>
    <row r="574" ht="12.75"/>
    <row r="575" ht="12.75"/>
    <row r="576" ht="12.75"/>
    <row r="577" ht="12.75"/>
    <row r="578" ht="12.75"/>
    <row r="579" ht="12.75"/>
    <row r="580" ht="12.75"/>
    <row r="581" ht="12.75"/>
    <row r="582" ht="12.75"/>
    <row r="583" ht="12.75"/>
    <row r="584" ht="12.75"/>
    <row r="585" ht="12.75"/>
    <row r="586" ht="12.75"/>
    <row r="587" ht="12.75"/>
    <row r="588" ht="12.75"/>
    <row r="589" ht="12.75"/>
    <row r="590" ht="12.75"/>
    <row r="591" ht="12.75"/>
    <row r="592" ht="12.75"/>
    <row r="593" ht="12.75"/>
    <row r="594" ht="12.75"/>
    <row r="595" ht="12.75"/>
    <row r="596" ht="12.75"/>
    <row r="597" ht="12.75"/>
    <row r="598" ht="12.75"/>
    <row r="599" ht="12.75"/>
    <row r="600" ht="12.75"/>
    <row r="601" ht="12.75"/>
    <row r="602" ht="12.75"/>
    <row r="603" ht="12.75"/>
    <row r="604" ht="12.75"/>
    <row r="605" ht="12.75"/>
    <row r="606" ht="12.75"/>
    <row r="607" ht="12.75"/>
    <row r="608" ht="12.75"/>
    <row r="609" ht="12.75"/>
    <row r="610" ht="12.75"/>
    <row r="611" ht="12.75"/>
    <row r="612" ht="12.75"/>
    <row r="613" ht="12.75"/>
    <row r="614" ht="12.75"/>
    <row r="615" ht="12.75"/>
    <row r="616" ht="12.75"/>
    <row r="617" ht="12.75"/>
    <row r="618" ht="12.75"/>
    <row r="619" ht="12.75"/>
    <row r="620" ht="12.75"/>
    <row r="621" ht="12.75"/>
    <row r="622" ht="12.75"/>
    <row r="623" ht="12.75"/>
    <row r="624" ht="12.75"/>
    <row r="625" ht="12.75"/>
    <row r="626" ht="12.75"/>
    <row r="627" ht="12.75"/>
    <row r="628" ht="12.75"/>
    <row r="629" ht="12.75"/>
    <row r="630" ht="12.75"/>
    <row r="631" ht="12.75"/>
    <row r="632" ht="12.75"/>
    <row r="633" ht="12.75"/>
    <row r="634" ht="12.75"/>
    <row r="635" ht="12.75"/>
    <row r="636" ht="12.75"/>
    <row r="637" ht="12.75"/>
    <row r="638" ht="12.75"/>
    <row r="639" ht="12.75"/>
    <row r="640" ht="12.75"/>
    <row r="641" ht="12.75"/>
    <row r="642" ht="12.75"/>
    <row r="643" ht="12.75"/>
    <row r="644" ht="12.75"/>
    <row r="645" ht="12.75"/>
    <row r="646" ht="12.75"/>
    <row r="647" ht="12.75"/>
    <row r="648" ht="12.75"/>
    <row r="649" ht="12.75"/>
    <row r="650" ht="12.75"/>
    <row r="651" ht="12.75"/>
    <row r="652" ht="12.75"/>
    <row r="653" ht="12.75"/>
    <row r="654" ht="12.75"/>
    <row r="655" ht="12.75"/>
    <row r="656" ht="12.75"/>
    <row r="657" ht="12.75"/>
    <row r="658" ht="12.75"/>
    <row r="659" ht="12.75"/>
    <row r="660" ht="12.75"/>
    <row r="661" ht="12.75"/>
    <row r="662" ht="12.75"/>
    <row r="663" ht="12.75"/>
    <row r="664" ht="12.75"/>
    <row r="665" ht="12.75"/>
    <row r="666" ht="12.75"/>
    <row r="667" ht="12.75"/>
    <row r="668" ht="12.75"/>
    <row r="669" ht="12.75"/>
    <row r="670" ht="12.75"/>
    <row r="671" ht="12.75"/>
    <row r="672" ht="12.75"/>
    <row r="673" ht="12.75"/>
    <row r="674" ht="12.75"/>
    <row r="675" ht="12.75"/>
    <row r="676" ht="12.75"/>
    <row r="677" ht="12.75"/>
    <row r="678" ht="12.75"/>
    <row r="679" ht="12.75"/>
    <row r="680" ht="12.75"/>
    <row r="681" ht="12.75"/>
    <row r="682" ht="12.75"/>
    <row r="683" ht="12.75"/>
    <row r="684" ht="12.75"/>
    <row r="685" ht="12.75"/>
    <row r="686" ht="12.75"/>
    <row r="687" ht="12.75"/>
    <row r="688" ht="12.75"/>
    <row r="689" ht="12.75"/>
    <row r="690" ht="12.75"/>
    <row r="691" ht="12.75"/>
    <row r="692" ht="12.75"/>
    <row r="693" ht="12.75"/>
    <row r="694" ht="12.75"/>
    <row r="695" ht="12.75"/>
    <row r="696" ht="12.75"/>
    <row r="697" ht="12.75"/>
    <row r="698" ht="12.75"/>
    <row r="699" ht="12.75"/>
    <row r="700" ht="12.75"/>
    <row r="701" ht="12.75"/>
    <row r="702" ht="12.75"/>
    <row r="703" ht="12.75"/>
    <row r="704" ht="12.75"/>
    <row r="705" ht="12.75"/>
    <row r="706" ht="12.75"/>
    <row r="707" ht="12.75"/>
    <row r="708" ht="12.75"/>
    <row r="709" ht="12.75"/>
    <row r="710" ht="12.75"/>
    <row r="711" ht="12.75"/>
    <row r="712" ht="12.75"/>
    <row r="713" ht="12.75"/>
    <row r="714" ht="12.75"/>
    <row r="715" ht="12.75"/>
    <row r="716" ht="12.75"/>
    <row r="717" ht="12.75"/>
    <row r="718" ht="12.75"/>
    <row r="719" ht="12.75"/>
    <row r="720" ht="12.75"/>
    <row r="721" ht="12.75"/>
    <row r="722" ht="12.75"/>
    <row r="723" ht="12.75"/>
    <row r="724" ht="12.75"/>
    <row r="725" ht="12.75"/>
    <row r="726" ht="12.75"/>
    <row r="727" ht="12.75"/>
    <row r="728" ht="12.75"/>
    <row r="729" ht="12.75"/>
    <row r="730" ht="12.75"/>
    <row r="731" ht="12.75"/>
    <row r="732" ht="12.75"/>
    <row r="733" ht="12.75"/>
    <row r="734" ht="12.75"/>
    <row r="735" ht="12.75"/>
    <row r="736" ht="12.75"/>
    <row r="737" ht="12.75"/>
    <row r="738" ht="12.75"/>
    <row r="739" ht="12.75"/>
    <row r="740" ht="12.75"/>
    <row r="741" ht="12.75"/>
    <row r="742" ht="12.75"/>
    <row r="743" ht="12.75"/>
    <row r="744" ht="12.75"/>
    <row r="745" ht="12.75"/>
    <row r="746" ht="12.75"/>
    <row r="747" ht="12.75"/>
    <row r="748" ht="12.75"/>
    <row r="749" ht="12.75"/>
    <row r="750" ht="12.75"/>
    <row r="751" ht="12.75"/>
    <row r="752" ht="12.75"/>
    <row r="753" ht="12.75"/>
    <row r="754" ht="12.75"/>
    <row r="755" ht="12.75"/>
    <row r="756" ht="12.75"/>
    <row r="757" ht="12.75"/>
    <row r="758" ht="12.75"/>
    <row r="759" ht="12.75"/>
    <row r="760" ht="12.75"/>
    <row r="761" ht="12.75"/>
    <row r="762" ht="12.75"/>
    <row r="763" ht="12.75"/>
    <row r="764" ht="12.75"/>
    <row r="765" ht="12.75"/>
    <row r="766" ht="12.75"/>
    <row r="767" ht="12.75"/>
    <row r="768" ht="12.75"/>
    <row r="769" ht="12.75"/>
    <row r="770" ht="12.75"/>
    <row r="771" ht="12.75"/>
    <row r="772" ht="12.75"/>
    <row r="773" ht="12.75"/>
    <row r="774" ht="12.75"/>
    <row r="775" ht="12.75"/>
    <row r="776" ht="12.75"/>
    <row r="777" ht="12.75"/>
    <row r="778" ht="12.75"/>
    <row r="779" ht="12.75"/>
    <row r="780" ht="12.75"/>
    <row r="781" ht="12.75"/>
    <row r="782" ht="12.75"/>
    <row r="783" ht="12.75"/>
    <row r="784" ht="12.75"/>
    <row r="785" ht="12.75"/>
    <row r="786" ht="12.75"/>
    <row r="787" ht="12.75"/>
    <row r="788" ht="12.75"/>
    <row r="789" ht="12.75"/>
    <row r="790" ht="12.75"/>
    <row r="791" ht="12.75"/>
    <row r="792" ht="12.75"/>
    <row r="793" ht="12.75"/>
    <row r="794" ht="12.75"/>
    <row r="795" ht="12.75"/>
    <row r="796" ht="12.75"/>
    <row r="797" ht="12.75"/>
    <row r="798" ht="12.75"/>
    <row r="799" ht="12.75"/>
    <row r="800" ht="12.75"/>
    <row r="801" ht="12.75"/>
    <row r="802" ht="12.75"/>
    <row r="803" ht="12.75"/>
    <row r="804" ht="12.75"/>
    <row r="805" ht="12.75"/>
    <row r="806" ht="12.75"/>
    <row r="807" ht="12.75"/>
    <row r="808" ht="12.75"/>
    <row r="809" ht="12.75"/>
    <row r="810" ht="12.75"/>
    <row r="811" ht="12.75"/>
    <row r="812" ht="12.75"/>
    <row r="813" ht="12.75"/>
    <row r="814" ht="12.75"/>
    <row r="815" ht="12.75"/>
    <row r="816" ht="12.75"/>
    <row r="817" ht="12.75"/>
    <row r="818" ht="12.75"/>
    <row r="819" ht="12.75"/>
    <row r="820" ht="12.75"/>
    <row r="821" ht="12.75"/>
    <row r="822" ht="12.75"/>
    <row r="823" ht="12.75"/>
    <row r="824" ht="12.75"/>
    <row r="825" ht="12.75"/>
    <row r="826" ht="12.75"/>
    <row r="827" ht="12.75"/>
    <row r="828" ht="12.75"/>
    <row r="829" ht="12.75"/>
    <row r="830" ht="12.75"/>
    <row r="831" ht="12.75"/>
    <row r="832" ht="12.75"/>
    <row r="833" ht="12.75"/>
    <row r="834" ht="12.75"/>
    <row r="835" ht="12.75"/>
    <row r="836" ht="12.75"/>
    <row r="837" ht="12.75"/>
    <row r="838" ht="12.75"/>
    <row r="839" ht="12.75"/>
    <row r="840" ht="12.75"/>
    <row r="841" ht="12.75"/>
    <row r="842" ht="12.75"/>
    <row r="843" ht="12.75"/>
    <row r="844" ht="12.75"/>
    <row r="845" ht="12.75"/>
    <row r="846" ht="12.75"/>
    <row r="847" ht="12.75"/>
    <row r="848" ht="12.75"/>
    <row r="849" ht="12.75"/>
    <row r="850" ht="12.75"/>
    <row r="851" ht="12.75"/>
    <row r="852" ht="12.75"/>
    <row r="853" ht="12.75"/>
    <row r="854" ht="12.75"/>
    <row r="855" ht="12.75"/>
    <row r="856" ht="12.75"/>
    <row r="857" ht="12.75"/>
    <row r="858" ht="12.75"/>
    <row r="859" ht="12.75"/>
    <row r="860" ht="12.75"/>
    <row r="861" ht="12.75"/>
    <row r="862" ht="12.75"/>
    <row r="863" ht="12.75"/>
    <row r="864" ht="12.75"/>
    <row r="865" ht="12.75"/>
    <row r="866" ht="12.75"/>
    <row r="867" ht="12.75"/>
    <row r="868" ht="12.75"/>
    <row r="869" ht="12.75"/>
    <row r="870" ht="12.75"/>
    <row r="871" ht="12.75"/>
    <row r="872" ht="12.75"/>
    <row r="873" ht="12.75"/>
    <row r="874" ht="12.75"/>
    <row r="875" ht="12.75"/>
    <row r="876" ht="12.75"/>
    <row r="877" ht="12.75"/>
    <row r="878" ht="12.75"/>
    <row r="879" ht="12.75"/>
    <row r="880" ht="12.75"/>
    <row r="881" ht="12.75"/>
    <row r="882" ht="12.75"/>
    <row r="883" ht="12.75"/>
    <row r="884" ht="12.75"/>
    <row r="885" ht="12.75"/>
    <row r="886" ht="12.75"/>
    <row r="887" ht="12.75"/>
    <row r="888" ht="12.75"/>
    <row r="889" ht="12.75"/>
    <row r="890" ht="12.75"/>
    <row r="891" ht="12.75"/>
    <row r="892" ht="12.75"/>
    <row r="893" ht="12.75"/>
    <row r="894" ht="12.75"/>
    <row r="895" ht="12.75"/>
    <row r="896" ht="12.75"/>
    <row r="897" ht="12.75"/>
    <row r="898" ht="12.75"/>
    <row r="899" ht="12.75"/>
    <row r="900" ht="12.75"/>
    <row r="901" ht="12.75"/>
    <row r="902" ht="12.75"/>
    <row r="903" ht="12.75"/>
    <row r="904" ht="12.75"/>
    <row r="905" ht="12.75"/>
    <row r="906" ht="12.75"/>
    <row r="907" ht="12.75"/>
    <row r="908" ht="12.75"/>
    <row r="909" ht="12.75"/>
    <row r="910" ht="12.75"/>
    <row r="911" ht="12.75"/>
    <row r="912" ht="12.75"/>
    <row r="913" ht="12.75"/>
    <row r="914" ht="12.75"/>
    <row r="915" ht="12.75"/>
    <row r="916" ht="12.75"/>
    <row r="917" ht="12.75"/>
    <row r="918" ht="12.75"/>
    <row r="919" ht="12.75"/>
    <row r="920" ht="12.75"/>
    <row r="921" ht="12.75"/>
    <row r="922" ht="12.75"/>
    <row r="923" ht="12.75"/>
    <row r="924" ht="12.75"/>
    <row r="925" ht="12.75"/>
    <row r="926" ht="12.75"/>
    <row r="927" ht="12.75"/>
    <row r="928" ht="12.75"/>
    <row r="929" ht="12.75"/>
    <row r="930" ht="12.75"/>
    <row r="931" ht="12.75"/>
    <row r="932" ht="12.75"/>
    <row r="933" ht="12.75"/>
    <row r="934" ht="12.75"/>
    <row r="935" ht="12.75"/>
    <row r="936" ht="12.75"/>
    <row r="937" ht="12.75"/>
    <row r="938" ht="12.75"/>
    <row r="939" ht="12.75"/>
    <row r="940" ht="12.75"/>
    <row r="941" ht="12.75"/>
    <row r="942" ht="12.75"/>
    <row r="943" ht="12.75"/>
    <row r="944" ht="12.75"/>
    <row r="945" ht="12.75"/>
    <row r="946" ht="12.75"/>
    <row r="947" ht="12.75"/>
    <row r="948" ht="12.75"/>
    <row r="949" ht="12.75"/>
    <row r="950" ht="12.75"/>
    <row r="951" ht="12.75"/>
    <row r="952" ht="12.75"/>
    <row r="953" ht="12.75"/>
    <row r="954" ht="12.75"/>
    <row r="955" ht="12.75"/>
    <row r="956" ht="12.75"/>
    <row r="957" ht="12.75"/>
    <row r="958" ht="12.75"/>
    <row r="959" ht="12.75"/>
    <row r="960" ht="12.75"/>
    <row r="961" ht="12.75"/>
    <row r="962" ht="12.75"/>
    <row r="963" ht="12.75"/>
    <row r="964" ht="12.75"/>
    <row r="965" ht="12.75"/>
    <row r="966" ht="12.75"/>
    <row r="967" ht="12.75"/>
    <row r="968" ht="12.75"/>
    <row r="969" ht="12.75"/>
    <row r="970" ht="12.75"/>
    <row r="971" ht="12.75"/>
    <row r="972" ht="12.75"/>
    <row r="973" ht="12.75"/>
    <row r="974" ht="12.75"/>
    <row r="975" ht="12.75"/>
    <row r="976" ht="12.75"/>
    <row r="977" ht="12.75"/>
    <row r="978" ht="12.75"/>
    <row r="979" ht="12.75"/>
    <row r="980" ht="12.75"/>
    <row r="981" ht="12.75"/>
    <row r="982" ht="12.75"/>
    <row r="983" ht="12.75"/>
    <row r="984" ht="12.75"/>
    <row r="985" ht="12.75"/>
    <row r="986" ht="12.75"/>
    <row r="987" ht="12.75"/>
    <row r="988" ht="12.75"/>
    <row r="989" ht="12.75"/>
    <row r="990" ht="12.75"/>
    <row r="991" ht="12.75"/>
    <row r="992" ht="12.75"/>
    <row r="993" ht="12.75"/>
    <row r="994" ht="12.75"/>
    <row r="995" ht="12.75"/>
    <row r="996" ht="12.75"/>
    <row r="997" ht="12.75"/>
    <row r="998" ht="12.75"/>
    <row r="999" ht="12.75"/>
    <row r="1000" ht="12.7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666666"/>
    <outlinePr summaryBelow="0" summaryRight="0"/>
  </sheetPr>
  <dimension ref="A1:U1000"/>
  <sheetViews>
    <sheetView workbookViewId="0">
      <pane ySplit="1" topLeftCell="A2" activePane="bottomLeft" state="frozen"/>
      <selection pane="bottomLeft" activeCell="A2" sqref="A2"/>
    </sheetView>
  </sheetViews>
  <sheetFormatPr defaultColWidth="14.42578125" defaultRowHeight="15" customHeight="1"/>
  <cols>
    <col min="5" max="5" width="72.85546875" customWidth="1"/>
    <col min="6" max="6" width="44" customWidth="1"/>
  </cols>
  <sheetData>
    <row r="1" spans="1:21" ht="15" customHeight="1">
      <c r="A1" s="10" t="str">
        <f ca="1">IFERROR(__xludf.DUMMYFUNCTION("query('SCRIPT ANALYSIS TOOL'!1:970, ""select * where D='Other'"", 1)"),"ACT")</f>
        <v>ACT</v>
      </c>
      <c r="B1" s="10" t="str">
        <f ca="1">IFERROR(__xludf.DUMMYFUNCTION("""COMPUTED_VALUE"""),"SCENE")</f>
        <v>SCENE</v>
      </c>
      <c r="C1" s="10" t="str">
        <f ca="1">IFERROR(__xludf.DUMMYFUNCTION("""COMPUTED_VALUE"""),"PAGE")</f>
        <v>PAGE</v>
      </c>
      <c r="D1" s="31" t="str">
        <f ca="1">IFERROR(__xludf.DUMMYFUNCTION("""COMPUTED_VALUE"""),"ELEMENT")</f>
        <v>ELEMENT</v>
      </c>
      <c r="E1" s="12" t="str">
        <f ca="1">IFERROR(__xludf.DUMMYFUNCTION("""COMPUTED_VALUE"""),"CAPTURE")</f>
        <v>CAPTURE</v>
      </c>
      <c r="F1" s="12" t="str">
        <f ca="1">IFERROR(__xludf.DUMMYFUNCTION("""COMPUTED_VALUE"""),"STATUS")</f>
        <v>STATUS</v>
      </c>
      <c r="G1" s="14" t="str">
        <f ca="1">IFERROR(__xludf.DUMMYFUNCTION("""COMPUTED_VALUE"""),"")</f>
        <v/>
      </c>
      <c r="H1" s="14" t="str">
        <f ca="1">IFERROR(__xludf.DUMMYFUNCTION("""COMPUTED_VALUE"""),"")</f>
        <v/>
      </c>
      <c r="I1" s="14" t="str">
        <f ca="1">IFERROR(__xludf.DUMMYFUNCTION("""COMPUTED_VALUE"""),"")</f>
        <v/>
      </c>
      <c r="J1" s="14" t="str">
        <f ca="1">IFERROR(__xludf.DUMMYFUNCTION("""COMPUTED_VALUE"""),"")</f>
        <v/>
      </c>
      <c r="K1" s="14" t="str">
        <f ca="1">IFERROR(__xludf.DUMMYFUNCTION("""COMPUTED_VALUE"""),"")</f>
        <v/>
      </c>
      <c r="L1" s="14" t="str">
        <f ca="1">IFERROR(__xludf.DUMMYFUNCTION("""COMPUTED_VALUE"""),"")</f>
        <v/>
      </c>
      <c r="M1" s="14" t="str">
        <f ca="1">IFERROR(__xludf.DUMMYFUNCTION("""COMPUTED_VALUE"""),"")</f>
        <v/>
      </c>
      <c r="N1" s="14" t="str">
        <f ca="1">IFERROR(__xludf.DUMMYFUNCTION("""COMPUTED_VALUE"""),"")</f>
        <v/>
      </c>
      <c r="O1" s="14" t="str">
        <f ca="1">IFERROR(__xludf.DUMMYFUNCTION("""COMPUTED_VALUE"""),"")</f>
        <v/>
      </c>
      <c r="P1" s="14" t="str">
        <f ca="1">IFERROR(__xludf.DUMMYFUNCTION("""COMPUTED_VALUE"""),"")</f>
        <v/>
      </c>
      <c r="Q1" s="14" t="str">
        <f ca="1">IFERROR(__xludf.DUMMYFUNCTION("""COMPUTED_VALUE"""),"")</f>
        <v/>
      </c>
      <c r="R1" s="14" t="str">
        <f ca="1">IFERROR(__xludf.DUMMYFUNCTION("""COMPUTED_VALUE"""),"")</f>
        <v/>
      </c>
      <c r="S1" s="14" t="str">
        <f ca="1">IFERROR(__xludf.DUMMYFUNCTION("""COMPUTED_VALUE"""),"")</f>
        <v/>
      </c>
      <c r="T1" s="14" t="str">
        <f ca="1">IFERROR(__xludf.DUMMYFUNCTION("""COMPUTED_VALUE"""),"")</f>
        <v/>
      </c>
      <c r="U1" s="14" t="str">
        <f ca="1">IFERROR(__xludf.DUMMYFUNCTION("""COMPUTED_VALUE"""),"")</f>
        <v/>
      </c>
    </row>
    <row r="2" spans="1:21" ht="15" customHeight="1">
      <c r="A2" s="14" cm="1">
        <f t="array" ref="A2:F7">_xlfn._xlws.FILTER('SCRIPT ANALYSIS TOOL'!A:F, 'SCRIPT ANALYSIS TOOL'!D:D="OTHER")</f>
        <v>1</v>
      </c>
      <c r="B2" s="14">
        <v>1</v>
      </c>
      <c r="C2" s="14">
        <v>7</v>
      </c>
      <c r="D2" s="32" t="str">
        <v>Other</v>
      </c>
      <c r="E2" s="16" t="str">
        <v>Orphans synchronized scrubbing during "Hard Knock Life"</v>
      </c>
      <c r="F2" s="14">
        <v>0</v>
      </c>
      <c r="G2" s="14"/>
      <c r="H2" s="14"/>
      <c r="I2" s="14"/>
      <c r="J2" s="14"/>
      <c r="K2" s="14"/>
      <c r="L2" s="14"/>
      <c r="M2" s="14"/>
      <c r="N2" s="14"/>
      <c r="O2" s="14"/>
      <c r="P2" s="14"/>
      <c r="Q2" s="14"/>
      <c r="R2" s="14"/>
      <c r="S2" s="14"/>
      <c r="T2" s="14"/>
      <c r="U2" s="14"/>
    </row>
    <row r="3" spans="1:21" ht="15" customHeight="1">
      <c r="A3" s="14">
        <v>1</v>
      </c>
      <c r="B3" s="14">
        <v>3</v>
      </c>
      <c r="C3" s="14">
        <v>20</v>
      </c>
      <c r="D3" s="32" t="str">
        <v>Other</v>
      </c>
      <c r="E3" s="16" t="str">
        <v>Hooverville residents' synchronized movements with pots/pans</v>
      </c>
      <c r="F3" s="14">
        <v>0</v>
      </c>
      <c r="G3" s="14"/>
      <c r="H3" s="14"/>
      <c r="I3" s="14"/>
      <c r="J3" s="14"/>
      <c r="K3" s="14"/>
      <c r="L3" s="14"/>
      <c r="M3" s="14"/>
      <c r="N3" s="14"/>
      <c r="O3" s="14"/>
      <c r="P3" s="14"/>
      <c r="Q3" s="14"/>
      <c r="R3" s="14"/>
      <c r="S3" s="14"/>
      <c r="T3" s="14"/>
      <c r="U3" s="14"/>
    </row>
    <row r="4" spans="1:21" ht="15" customHeight="1">
      <c r="A4" s="14" t="str">
        <v>Intermission</v>
      </c>
      <c r="B4" s="14" t="str">
        <v>Intermission</v>
      </c>
      <c r="C4" s="14">
        <v>79</v>
      </c>
      <c r="D4" s="32" t="str">
        <v>Other</v>
      </c>
      <c r="E4" s="16" t="str">
        <v>Ushers dressed as NYC newsies selling "papers" (programs)</v>
      </c>
      <c r="F4" s="14">
        <v>0</v>
      </c>
      <c r="G4" s="14"/>
      <c r="H4" s="14"/>
      <c r="I4" s="14"/>
      <c r="J4" s="14"/>
      <c r="K4" s="14"/>
      <c r="L4" s="14"/>
      <c r="M4" s="14"/>
      <c r="N4" s="14"/>
      <c r="O4" s="14"/>
      <c r="P4" s="14"/>
      <c r="Q4" s="14"/>
      <c r="R4" s="14"/>
      <c r="S4" s="14"/>
      <c r="T4" s="14"/>
      <c r="U4" s="14"/>
    </row>
    <row r="5" spans="1:21" ht="15" customHeight="1">
      <c r="A5" s="14">
        <v>3</v>
      </c>
      <c r="B5" s="14">
        <v>2</v>
      </c>
      <c r="C5" s="14">
        <v>114</v>
      </c>
      <c r="D5" s="32" t="str">
        <v>Other</v>
      </c>
      <c r="E5" s="16" t="str">
        <v>Staff and orphans celebratory dance</v>
      </c>
      <c r="F5" s="14">
        <v>0</v>
      </c>
      <c r="G5" s="14"/>
      <c r="H5" s="14"/>
      <c r="I5" s="14"/>
      <c r="J5" s="14"/>
      <c r="K5" s="14"/>
      <c r="L5" s="14"/>
      <c r="M5" s="14"/>
      <c r="N5" s="14"/>
      <c r="O5" s="14"/>
      <c r="P5" s="14"/>
      <c r="Q5" s="14"/>
      <c r="R5" s="14"/>
      <c r="S5" s="14"/>
      <c r="T5" s="14"/>
      <c r="U5" s="14"/>
    </row>
    <row r="6" spans="1:21" ht="15" customHeight="1">
      <c r="A6" s="14">
        <v>3</v>
      </c>
      <c r="B6" s="14">
        <v>4</v>
      </c>
      <c r="C6" s="14">
        <v>131</v>
      </c>
      <c r="D6" s="32" t="str">
        <v>Other</v>
      </c>
      <c r="E6" s="16" t="str">
        <v>Final formation for "Tomorrow" reprise</v>
      </c>
      <c r="F6" s="14">
        <v>0</v>
      </c>
      <c r="G6" s="14"/>
      <c r="H6" s="14"/>
      <c r="I6" s="14"/>
      <c r="J6" s="14"/>
      <c r="K6" s="14"/>
      <c r="L6" s="14"/>
      <c r="M6" s="14"/>
      <c r="N6" s="14"/>
      <c r="O6" s="14"/>
      <c r="P6" s="14"/>
      <c r="Q6" s="14"/>
      <c r="R6" s="14"/>
      <c r="S6" s="14"/>
      <c r="T6" s="14"/>
      <c r="U6" s="14"/>
    </row>
    <row r="7" spans="1:21" ht="15" customHeight="1">
      <c r="A7" s="14" t="str">
        <v>Post-Show</v>
      </c>
      <c r="B7" s="14" t="str">
        <v>Post-Show</v>
      </c>
      <c r="C7" s="14">
        <v>190</v>
      </c>
      <c r="D7" s="32" t="str">
        <v>Other</v>
      </c>
      <c r="E7" s="16" t="str">
        <v>Cast lineup in lobby with "Orphan Donation Buckets"</v>
      </c>
      <c r="F7" s="14">
        <v>0</v>
      </c>
      <c r="G7" s="14"/>
      <c r="H7" s="14"/>
      <c r="I7" s="14"/>
      <c r="J7" s="14"/>
      <c r="K7" s="14"/>
      <c r="L7" s="14"/>
      <c r="M7" s="14"/>
      <c r="N7" s="14"/>
      <c r="O7" s="14"/>
      <c r="P7" s="14"/>
      <c r="Q7" s="14"/>
      <c r="R7" s="14"/>
      <c r="S7" s="14"/>
      <c r="T7" s="14"/>
      <c r="U7" s="14"/>
    </row>
    <row r="36" ht="12.75"/>
    <row r="37" ht="12.75"/>
    <row r="38" ht="12.75"/>
    <row r="39" ht="12.75"/>
    <row r="40" ht="12.75"/>
    <row r="41" ht="12.75"/>
    <row r="42" ht="12.75"/>
    <row r="43" ht="12.75"/>
    <row r="44" ht="12.75"/>
    <row r="45" ht="12.75"/>
    <row r="46" ht="12.75"/>
    <row r="47" ht="12.75"/>
    <row r="48" ht="12.75"/>
    <row r="49" ht="12.75"/>
    <row r="50" ht="12.75"/>
    <row r="51" ht="12.75"/>
    <row r="52" ht="12.75"/>
    <row r="53" ht="12.75"/>
    <row r="54" ht="12.75"/>
    <row r="55" ht="12.75"/>
    <row r="56" ht="12.75"/>
    <row r="57" ht="12.75"/>
    <row r="58" ht="12.75"/>
    <row r="59" ht="12.75"/>
    <row r="60" ht="12.75"/>
    <row r="61" ht="12.75"/>
    <row r="62" ht="12.75"/>
    <row r="63" ht="12.75"/>
    <row r="64" ht="12.75"/>
    <row r="65" ht="12.75"/>
    <row r="66" ht="12.75"/>
    <row r="67" ht="12.75"/>
    <row r="68" ht="12.75"/>
    <row r="69" ht="12.75"/>
    <row r="70" ht="12.75"/>
    <row r="71" ht="12.75"/>
    <row r="72" ht="12.75"/>
    <row r="73" ht="12.75"/>
    <row r="74" ht="12.75"/>
    <row r="75" ht="12.75"/>
    <row r="76" ht="12.75"/>
    <row r="77" ht="12.75"/>
    <row r="78" ht="12.75"/>
    <row r="79" ht="12.75"/>
    <row r="80" ht="12.75"/>
    <row r="81" ht="12.75"/>
    <row r="82" ht="12.75"/>
    <row r="83" ht="12.75"/>
    <row r="84" ht="12.75"/>
    <row r="85" ht="12.75"/>
    <row r="86" ht="12.75"/>
    <row r="87" ht="12.75"/>
    <row r="88" ht="12.75"/>
    <row r="89" ht="12.75"/>
    <row r="90" ht="12.75"/>
    <row r="91" ht="12.75"/>
    <row r="92" ht="12.75"/>
    <row r="93" ht="12.75"/>
    <row r="94" ht="12.75"/>
    <row r="95" ht="12.75"/>
    <row r="96" ht="12.75"/>
    <row r="97" ht="12.75"/>
    <row r="98" ht="12.75"/>
    <row r="99" ht="12.75"/>
    <row r="100" ht="12.75"/>
    <row r="101" ht="12.75"/>
    <row r="102" ht="12.75"/>
    <row r="103" ht="12.75"/>
    <row r="104" ht="12.75"/>
    <row r="105" ht="12.75"/>
    <row r="106" ht="12.75"/>
    <row r="107" ht="12.75"/>
    <row r="108" ht="12.75"/>
    <row r="109" ht="12.75"/>
    <row r="110" ht="12.75"/>
    <row r="111" ht="12.75"/>
    <row r="112" ht="12.75"/>
    <row r="113" ht="12.75"/>
    <row r="114" ht="12.75"/>
    <row r="115" ht="12.75"/>
    <row r="116" ht="12.75"/>
    <row r="117" ht="12.75"/>
    <row r="118" ht="12.75"/>
    <row r="119" ht="12.75"/>
    <row r="120" ht="12.75"/>
    <row r="121" ht="12.75"/>
    <row r="122" ht="12.75"/>
    <row r="123" ht="12.75"/>
    <row r="124" ht="12.75"/>
    <row r="125" ht="12.75"/>
    <row r="126" ht="12.75"/>
    <row r="127" ht="12.75"/>
    <row r="128" ht="12.75"/>
    <row r="129" ht="12.75"/>
    <row r="130" ht="12.75"/>
    <row r="131" ht="12.75"/>
    <row r="132" ht="12.75"/>
    <row r="133" ht="12.75"/>
    <row r="134" ht="12.75"/>
    <row r="135" ht="12.75"/>
    <row r="136" ht="12.75"/>
    <row r="137" ht="12.75"/>
    <row r="138" ht="12.75"/>
    <row r="139" ht="12.75"/>
    <row r="140" ht="12.75"/>
    <row r="141" ht="12.75"/>
    <row r="142" ht="12.75"/>
    <row r="143" ht="12.75"/>
    <row r="144" ht="12.75"/>
    <row r="145" ht="12.75"/>
    <row r="146" ht="12.75"/>
    <row r="147" ht="12.75"/>
    <row r="148" ht="12.75"/>
    <row r="149" ht="12.75"/>
    <row r="150" ht="12.75"/>
    <row r="151" ht="12.75"/>
    <row r="152" ht="12.75"/>
    <row r="153" ht="12.75"/>
    <row r="154" ht="12.75"/>
    <row r="155" ht="12.75"/>
    <row r="156" ht="12.75"/>
    <row r="157" ht="12.75"/>
    <row r="158" ht="12.75"/>
    <row r="159" ht="12.75"/>
    <row r="160" ht="12.75"/>
    <row r="161" ht="12.75"/>
    <row r="162" ht="12.75"/>
    <row r="163" ht="12.75"/>
    <row r="164" ht="12.75"/>
    <row r="165" ht="12.75"/>
    <row r="166" ht="12.75"/>
    <row r="167" ht="12.75"/>
    <row r="168" ht="12.75"/>
    <row r="169" ht="12.75"/>
    <row r="170" ht="12.75"/>
    <row r="171" ht="12.75"/>
    <row r="172" ht="12.75"/>
    <row r="173" ht="12.75"/>
    <row r="174" ht="12.75"/>
    <row r="175" ht="12.75"/>
    <row r="176" ht="12.75"/>
    <row r="177" ht="12.75"/>
    <row r="178" ht="12.75"/>
    <row r="179" ht="12.75"/>
    <row r="180" ht="12.75"/>
    <row r="181" ht="12.75"/>
    <row r="182" ht="12.75"/>
    <row r="183" ht="12.75"/>
    <row r="184" ht="12.75"/>
    <row r="185" ht="12.75"/>
    <row r="186" ht="12.75"/>
    <row r="187" ht="12.75"/>
    <row r="188" ht="12.75"/>
    <row r="189" ht="12.75"/>
    <row r="190" ht="12.75"/>
    <row r="191" ht="12.75"/>
    <row r="192" ht="12.75"/>
    <row r="193" ht="12.75"/>
    <row r="194" ht="12.75"/>
    <row r="195" ht="12.75"/>
    <row r="196" ht="12.75"/>
    <row r="197" ht="12.75"/>
    <row r="198" ht="12.75"/>
    <row r="199" ht="12.75"/>
    <row r="200" ht="12.75"/>
    <row r="201" ht="12.75"/>
    <row r="202" ht="12.75"/>
    <row r="203" ht="12.75"/>
    <row r="204" ht="12.75"/>
    <row r="205" ht="12.75"/>
    <row r="206" ht="12.75"/>
    <row r="207" ht="12.75"/>
    <row r="208" ht="12.75"/>
    <row r="209" ht="12.75"/>
    <row r="210" ht="12.75"/>
    <row r="211" ht="12.75"/>
    <row r="212" ht="12.75"/>
    <row r="213" ht="12.75"/>
    <row r="214" ht="12.75"/>
    <row r="215" ht="12.75"/>
    <row r="216" ht="12.75"/>
    <row r="217" ht="12.75"/>
    <row r="218" ht="12.75"/>
    <row r="219" ht="12.75"/>
    <row r="220" ht="12.75"/>
    <row r="221" ht="12.75"/>
    <row r="222" ht="12.75"/>
    <row r="223" ht="12.75"/>
    <row r="224" ht="12.75"/>
    <row r="225" ht="12.75"/>
    <row r="226" ht="12.75"/>
    <row r="227" ht="12.75"/>
    <row r="228" ht="12.75"/>
    <row r="229" ht="12.75"/>
    <row r="230" ht="12.75"/>
    <row r="231" ht="12.75"/>
    <row r="232" ht="12.75"/>
    <row r="233" ht="12.75"/>
    <row r="234" ht="12.75"/>
    <row r="235" ht="12.75"/>
    <row r="236" ht="12.75"/>
    <row r="237" ht="12.75"/>
    <row r="238" ht="12.75"/>
    <row r="239" ht="12.75"/>
    <row r="240" ht="12.75"/>
    <row r="241" ht="12.75"/>
    <row r="242" ht="12.75"/>
    <row r="243" ht="12.75"/>
    <row r="244" ht="12.75"/>
    <row r="245" ht="12.75"/>
    <row r="246" ht="12.75"/>
    <row r="247" ht="12.75"/>
    <row r="248" ht="12.75"/>
    <row r="249" ht="12.75"/>
    <row r="250" ht="12.75"/>
    <row r="251" ht="12.75"/>
    <row r="252" ht="12.75"/>
    <row r="253" ht="12.75"/>
    <row r="254" ht="12.75"/>
    <row r="255" ht="12.75"/>
    <row r="256" ht="12.75"/>
    <row r="257" ht="12.75"/>
    <row r="258" ht="12.75"/>
    <row r="259" ht="12.75"/>
    <row r="260" ht="12.75"/>
    <row r="261" ht="12.75"/>
    <row r="262" ht="12.75"/>
    <row r="263" ht="12.75"/>
    <row r="264" ht="12.75"/>
    <row r="265" ht="12.75"/>
    <row r="266" ht="12.75"/>
    <row r="267" ht="12.75"/>
    <row r="268" ht="12.75"/>
    <row r="269" ht="12.75"/>
    <row r="270" ht="12.75"/>
    <row r="271" ht="12.75"/>
    <row r="272" ht="12.75"/>
    <row r="273" ht="12.75"/>
    <row r="274" ht="12.75"/>
    <row r="275" ht="12.75"/>
    <row r="276" ht="12.75"/>
    <row r="277" ht="12.75"/>
    <row r="278" ht="12.75"/>
    <row r="279" ht="12.75"/>
    <row r="280" ht="12.75"/>
    <row r="281" ht="12.75"/>
    <row r="282" ht="12.75"/>
    <row r="283" ht="12.75"/>
    <row r="284" ht="12.75"/>
    <row r="285" ht="12.75"/>
    <row r="286" ht="12.75"/>
    <row r="287" ht="12.75"/>
    <row r="288" ht="12.75"/>
    <row r="289" ht="12.75"/>
    <row r="290" ht="12.75"/>
    <row r="291" ht="12.75"/>
    <row r="292" ht="12.75"/>
    <row r="293" ht="12.75"/>
    <row r="294" ht="12.75"/>
    <row r="295" ht="12.75"/>
    <row r="296" ht="12.75"/>
    <row r="297" ht="12.75"/>
    <row r="298" ht="12.75"/>
    <row r="299" ht="12.75"/>
    <row r="300" ht="12.75"/>
    <row r="301" ht="12.75"/>
    <row r="302" ht="12.75"/>
    <row r="303" ht="12.75"/>
    <row r="304" ht="12.75"/>
    <row r="305" ht="12.75"/>
    <row r="306" ht="12.75"/>
    <row r="307" ht="12.75"/>
    <row r="308" ht="12.75"/>
    <row r="309" ht="12.75"/>
    <row r="310" ht="12.75"/>
    <row r="311" ht="12.75"/>
    <row r="312" ht="12.75"/>
    <row r="313" ht="12.75"/>
    <row r="314" ht="12.75"/>
    <row r="315" ht="12.75"/>
    <row r="316" ht="12.75"/>
    <row r="317" ht="12.75"/>
    <row r="318" ht="12.75"/>
    <row r="319" ht="12.75"/>
    <row r="320" ht="12.75"/>
    <row r="321" ht="12.75"/>
    <row r="322" ht="12.75"/>
    <row r="323" ht="12.75"/>
    <row r="324" ht="12.75"/>
    <row r="325" ht="12.75"/>
    <row r="326" ht="12.75"/>
    <row r="327" ht="12.75"/>
    <row r="328" ht="12.75"/>
    <row r="329" ht="12.75"/>
    <row r="330" ht="12.75"/>
    <row r="331" ht="12.75"/>
    <row r="332" ht="12.75"/>
    <row r="333" ht="12.75"/>
    <row r="334" ht="12.75"/>
    <row r="335" ht="12.75"/>
    <row r="336" ht="12.75"/>
    <row r="337" ht="12.75"/>
    <row r="338" ht="12.75"/>
    <row r="339" ht="12.75"/>
    <row r="340" ht="12.75"/>
    <row r="341" ht="12.75"/>
    <row r="342" ht="12.75"/>
    <row r="343" ht="12.75"/>
    <row r="344" ht="12.75"/>
    <row r="345" ht="12.75"/>
    <row r="346" ht="12.75"/>
    <row r="347" ht="12.75"/>
    <row r="348" ht="12.75"/>
    <row r="349" ht="12.75"/>
    <row r="350" ht="12.75"/>
    <row r="351" ht="12.75"/>
    <row r="352" ht="12.75"/>
    <row r="353" ht="12.75"/>
    <row r="354" ht="12.75"/>
    <row r="355" ht="12.75"/>
    <row r="356" ht="12.75"/>
    <row r="357" ht="12.75"/>
    <row r="358" ht="12.75"/>
    <row r="359" ht="12.75"/>
    <row r="360" ht="12.75"/>
    <row r="361" ht="12.75"/>
    <row r="362" ht="12.75"/>
    <row r="363" ht="12.75"/>
    <row r="364" ht="12.75"/>
    <row r="365" ht="12.75"/>
    <row r="366" ht="12.75"/>
    <row r="367" ht="12.75"/>
    <row r="368" ht="12.75"/>
    <row r="369" ht="12.75"/>
    <row r="370" ht="12.75"/>
    <row r="371" ht="12.75"/>
    <row r="372" ht="12.75"/>
    <row r="373" ht="12.75"/>
    <row r="374" ht="12.75"/>
    <row r="375" ht="12.75"/>
    <row r="376" ht="12.75"/>
    <row r="377" ht="12.75"/>
    <row r="378" ht="12.75"/>
    <row r="379" ht="12.75"/>
    <row r="380" ht="12.75"/>
    <row r="381" ht="12.75"/>
    <row r="382" ht="12.75"/>
    <row r="383" ht="12.75"/>
    <row r="384" ht="12.75"/>
    <row r="385" ht="12.75"/>
    <row r="386" ht="12.75"/>
    <row r="387" ht="12.75"/>
    <row r="388" ht="12.75"/>
    <row r="389" ht="12.75"/>
    <row r="390" ht="12.75"/>
    <row r="391" ht="12.75"/>
    <row r="392" ht="12.75"/>
    <row r="393" ht="12.75"/>
    <row r="394" ht="12.75"/>
    <row r="395" ht="12.75"/>
    <row r="396" ht="12.75"/>
    <row r="397" ht="12.75"/>
    <row r="398" ht="12.75"/>
    <row r="399" ht="12.75"/>
    <row r="400" ht="12.75"/>
    <row r="401" ht="12.75"/>
    <row r="402" ht="12.75"/>
    <row r="403" ht="12.75"/>
    <row r="404" ht="12.75"/>
    <row r="405" ht="12.75"/>
    <row r="406" ht="12.75"/>
    <row r="407" ht="12.75"/>
    <row r="408" ht="12.75"/>
    <row r="409" ht="12.75"/>
    <row r="410" ht="12.75"/>
    <row r="411" ht="12.75"/>
    <row r="412" ht="12.75"/>
    <row r="413" ht="12.75"/>
    <row r="414" ht="12.75"/>
    <row r="415" ht="12.75"/>
    <row r="416" ht="12.75"/>
    <row r="417" ht="12.75"/>
    <row r="418" ht="12.75"/>
    <row r="419" ht="12.75"/>
    <row r="420" ht="12.75"/>
    <row r="421" ht="12.75"/>
    <row r="422" ht="12.75"/>
    <row r="423" ht="12.75"/>
    <row r="424" ht="12.75"/>
    <row r="425" ht="12.75"/>
    <row r="426" ht="12.75"/>
    <row r="427" ht="12.75"/>
    <row r="428" ht="12.75"/>
    <row r="429" ht="12.75"/>
    <row r="430" ht="12.75"/>
    <row r="431" ht="12.75"/>
    <row r="432" ht="12.75"/>
    <row r="433" ht="12.75"/>
    <row r="434" ht="12.75"/>
    <row r="435" ht="12.75"/>
    <row r="436" ht="12.75"/>
    <row r="437" ht="12.75"/>
    <row r="438" ht="12.75"/>
    <row r="439" ht="12.75"/>
    <row r="440" ht="12.75"/>
    <row r="441" ht="12.75"/>
    <row r="442" ht="12.75"/>
    <row r="443" ht="12.75"/>
    <row r="444" ht="12.75"/>
    <row r="445" ht="12.75"/>
    <row r="446" ht="12.75"/>
    <row r="447" ht="12.75"/>
    <row r="448" ht="12.75"/>
    <row r="449" ht="12.75"/>
    <row r="450" ht="12.75"/>
    <row r="451" ht="12.75"/>
    <row r="452" ht="12.75"/>
    <row r="453" ht="12.75"/>
    <row r="454" ht="12.75"/>
    <row r="455" ht="12.75"/>
    <row r="456" ht="12.75"/>
    <row r="457" ht="12.75"/>
    <row r="458" ht="12.75"/>
    <row r="459" ht="12.75"/>
    <row r="460" ht="12.75"/>
    <row r="461" ht="12.75"/>
    <row r="462" ht="12.75"/>
    <row r="463" ht="12.75"/>
    <row r="464" ht="12.75"/>
    <row r="465" ht="12.75"/>
    <row r="466" ht="12.75"/>
    <row r="467" ht="12.75"/>
    <row r="468" ht="12.75"/>
    <row r="469" ht="12.75"/>
    <row r="470" ht="12.75"/>
    <row r="471" ht="12.75"/>
    <row r="472" ht="12.75"/>
    <row r="473" ht="12.75"/>
    <row r="474" ht="12.75"/>
    <row r="475" ht="12.75"/>
    <row r="476" ht="12.75"/>
    <row r="477" ht="12.75"/>
    <row r="478" ht="12.75"/>
    <row r="479" ht="12.75"/>
    <row r="480" ht="12.75"/>
    <row r="481" ht="12.75"/>
    <row r="482" ht="12.75"/>
    <row r="483" ht="12.75"/>
    <row r="484" ht="12.75"/>
    <row r="485" ht="12.75"/>
    <row r="486" ht="12.75"/>
    <row r="487" ht="12.75"/>
    <row r="488" ht="12.75"/>
    <row r="489" ht="12.75"/>
    <row r="490" ht="12.75"/>
    <row r="491" ht="12.75"/>
    <row r="492" ht="12.75"/>
    <row r="493" ht="12.75"/>
    <row r="494" ht="12.75"/>
    <row r="495" ht="12.75"/>
    <row r="496" ht="12.75"/>
    <row r="497" ht="12.75"/>
    <row r="498" ht="12.75"/>
    <row r="499" ht="12.75"/>
    <row r="500" ht="12.75"/>
    <row r="501" ht="12.75"/>
    <row r="502" ht="12.75"/>
    <row r="503" ht="12.75"/>
    <row r="504" ht="12.75"/>
    <row r="505" ht="12.75"/>
    <row r="506" ht="12.75"/>
    <row r="507" ht="12.75"/>
    <row r="508" ht="12.75"/>
    <row r="509" ht="12.75"/>
    <row r="510" ht="12.75"/>
    <row r="511" ht="12.75"/>
    <row r="512" ht="12.75"/>
    <row r="513" ht="12.75"/>
    <row r="514" ht="12.75"/>
    <row r="515" ht="12.75"/>
    <row r="516" ht="12.75"/>
    <row r="517" ht="12.75"/>
    <row r="518" ht="12.75"/>
    <row r="519" ht="12.75"/>
    <row r="520" ht="12.75"/>
    <row r="521" ht="12.75"/>
    <row r="522" ht="12.75"/>
    <row r="523" ht="12.75"/>
    <row r="524" ht="12.75"/>
    <row r="525" ht="12.75"/>
    <row r="526" ht="12.75"/>
    <row r="527" ht="12.75"/>
    <row r="528" ht="12.75"/>
    <row r="529" ht="12.75"/>
    <row r="530" ht="12.75"/>
    <row r="531" ht="12.75"/>
    <row r="532" ht="12.75"/>
    <row r="533" ht="12.75"/>
    <row r="534" ht="12.75"/>
    <row r="535" ht="12.75"/>
    <row r="536" ht="12.75"/>
    <row r="537" ht="12.75"/>
    <row r="538" ht="12.75"/>
    <row r="539" ht="12.75"/>
    <row r="540" ht="12.75"/>
    <row r="541" ht="12.75"/>
    <row r="542" ht="12.75"/>
    <row r="543" ht="12.75"/>
    <row r="544" ht="12.75"/>
    <row r="545" ht="12.75"/>
    <row r="546" ht="12.75"/>
    <row r="547" ht="12.75"/>
    <row r="548" ht="12.75"/>
    <row r="549" ht="12.75"/>
    <row r="550" ht="12.75"/>
    <row r="551" ht="12.75"/>
    <row r="552" ht="12.75"/>
    <row r="553" ht="12.75"/>
    <row r="554" ht="12.75"/>
    <row r="555" ht="12.75"/>
    <row r="556" ht="12.75"/>
    <row r="557" ht="12.75"/>
    <row r="558" ht="12.75"/>
    <row r="559" ht="12.75"/>
    <row r="560" ht="12.75"/>
    <row r="561" ht="12.75"/>
    <row r="562" ht="12.75"/>
    <row r="563" ht="12.75"/>
    <row r="564" ht="12.75"/>
    <row r="565" ht="12.75"/>
    <row r="566" ht="12.75"/>
    <row r="567" ht="12.75"/>
    <row r="568" ht="12.75"/>
    <row r="569" ht="12.75"/>
    <row r="570" ht="12.75"/>
    <row r="571" ht="12.75"/>
    <row r="572" ht="12.75"/>
    <row r="573" ht="12.75"/>
    <row r="574" ht="12.75"/>
    <row r="575" ht="12.75"/>
    <row r="576" ht="12.75"/>
    <row r="577" ht="12.75"/>
    <row r="578" ht="12.75"/>
    <row r="579" ht="12.75"/>
    <row r="580" ht="12.75"/>
    <row r="581" ht="12.75"/>
    <row r="582" ht="12.75"/>
    <row r="583" ht="12.75"/>
    <row r="584" ht="12.75"/>
    <row r="585" ht="12.75"/>
    <row r="586" ht="12.75"/>
    <row r="587" ht="12.75"/>
    <row r="588" ht="12.75"/>
    <row r="589" ht="12.75"/>
    <row r="590" ht="12.75"/>
    <row r="591" ht="12.75"/>
    <row r="592" ht="12.75"/>
    <row r="593" ht="12.75"/>
    <row r="594" ht="12.75"/>
    <row r="595" ht="12.75"/>
    <row r="596" ht="12.75"/>
    <row r="597" ht="12.75"/>
    <row r="598" ht="12.75"/>
    <row r="599" ht="12.75"/>
    <row r="600" ht="12.75"/>
    <row r="601" ht="12.75"/>
    <row r="602" ht="12.75"/>
    <row r="603" ht="12.75"/>
    <row r="604" ht="12.75"/>
    <row r="605" ht="12.75"/>
    <row r="606" ht="12.75"/>
    <row r="607" ht="12.75"/>
    <row r="608" ht="12.75"/>
    <row r="609" ht="12.75"/>
    <row r="610" ht="12.75"/>
    <row r="611" ht="12.75"/>
    <row r="612" ht="12.75"/>
    <row r="613" ht="12.75"/>
    <row r="614" ht="12.75"/>
    <row r="615" ht="12.75"/>
    <row r="616" ht="12.75"/>
    <row r="617" ht="12.75"/>
    <row r="618" ht="12.75"/>
    <row r="619" ht="12.75"/>
    <row r="620" ht="12.75"/>
    <row r="621" ht="12.75"/>
    <row r="622" ht="12.75"/>
    <row r="623" ht="12.75"/>
    <row r="624" ht="12.75"/>
    <row r="625" ht="12.75"/>
    <row r="626" ht="12.75"/>
    <row r="627" ht="12.75"/>
    <row r="628" ht="12.75"/>
    <row r="629" ht="12.75"/>
    <row r="630" ht="12.75"/>
    <row r="631" ht="12.75"/>
    <row r="632" ht="12.75"/>
    <row r="633" ht="12.75"/>
    <row r="634" ht="12.75"/>
    <row r="635" ht="12.75"/>
    <row r="636" ht="12.75"/>
    <row r="637" ht="12.75"/>
    <row r="638" ht="12.75"/>
    <row r="639" ht="12.75"/>
    <row r="640" ht="12.75"/>
    <row r="641" ht="12.75"/>
    <row r="642" ht="12.75"/>
    <row r="643" ht="12.75"/>
    <row r="644" ht="12.75"/>
    <row r="645" ht="12.75"/>
    <row r="646" ht="12.75"/>
    <row r="647" ht="12.75"/>
    <row r="648" ht="12.75"/>
    <row r="649" ht="12.75"/>
    <row r="650" ht="12.75"/>
    <row r="651" ht="12.75"/>
    <row r="652" ht="12.75"/>
    <row r="653" ht="12.75"/>
    <row r="654" ht="12.75"/>
    <row r="655" ht="12.75"/>
    <row r="656" ht="12.75"/>
    <row r="657" ht="12.75"/>
    <row r="658" ht="12.75"/>
    <row r="659" ht="12.75"/>
    <row r="660" ht="12.75"/>
    <row r="661" ht="12.75"/>
    <row r="662" ht="12.75"/>
    <row r="663" ht="12.75"/>
    <row r="664" ht="12.75"/>
    <row r="665" ht="12.75"/>
    <row r="666" ht="12.75"/>
    <row r="667" ht="12.75"/>
    <row r="668" ht="12.75"/>
    <row r="669" ht="12.75"/>
    <row r="670" ht="12.75"/>
    <row r="671" ht="12.75"/>
    <row r="672" ht="12.75"/>
    <row r="673" ht="12.75"/>
    <row r="674" ht="12.75"/>
    <row r="675" ht="12.75"/>
    <row r="676" ht="12.75"/>
    <row r="677" ht="12.75"/>
    <row r="678" ht="12.75"/>
    <row r="679" ht="12.75"/>
    <row r="680" ht="12.75"/>
    <row r="681" ht="12.75"/>
    <row r="682" ht="12.75"/>
    <row r="683" ht="12.75"/>
    <row r="684" ht="12.75"/>
    <row r="685" ht="12.75"/>
    <row r="686" ht="12.75"/>
    <row r="687" ht="12.75"/>
    <row r="688" ht="12.75"/>
    <row r="689" ht="12.75"/>
    <row r="690" ht="12.75"/>
    <row r="691" ht="12.75"/>
    <row r="692" ht="12.75"/>
    <row r="693" ht="12.75"/>
    <row r="694" ht="12.75"/>
    <row r="695" ht="12.75"/>
    <row r="696" ht="12.75"/>
    <row r="697" ht="12.75"/>
    <row r="698" ht="12.75"/>
    <row r="699" ht="12.75"/>
    <row r="700" ht="12.75"/>
    <row r="701" ht="12.75"/>
    <row r="702" ht="12.75"/>
    <row r="703" ht="12.75"/>
    <row r="704" ht="12.75"/>
    <row r="705" ht="12.75"/>
    <row r="706" ht="12.75"/>
    <row r="707" ht="12.75"/>
    <row r="708" ht="12.75"/>
    <row r="709" ht="12.75"/>
    <row r="710" ht="12.75"/>
    <row r="711" ht="12.75"/>
    <row r="712" ht="12.75"/>
    <row r="713" ht="12.75"/>
    <row r="714" ht="12.75"/>
    <row r="715" ht="12.75"/>
    <row r="716" ht="12.75"/>
    <row r="717" ht="12.75"/>
    <row r="718" ht="12.75"/>
    <row r="719" ht="12.75"/>
    <row r="720" ht="12.75"/>
    <row r="721" ht="12.75"/>
    <row r="722" ht="12.75"/>
    <row r="723" ht="12.75"/>
    <row r="724" ht="12.75"/>
    <row r="725" ht="12.75"/>
    <row r="726" ht="12.75"/>
    <row r="727" ht="12.75"/>
    <row r="728" ht="12.75"/>
    <row r="729" ht="12.75"/>
    <row r="730" ht="12.75"/>
    <row r="731" ht="12.75"/>
    <row r="732" ht="12.75"/>
    <row r="733" ht="12.75"/>
    <row r="734" ht="12.75"/>
    <row r="735" ht="12.75"/>
    <row r="736" ht="12.75"/>
    <row r="737" ht="12.75"/>
    <row r="738" ht="12.75"/>
    <row r="739" ht="12.75"/>
    <row r="740" ht="12.75"/>
    <row r="741" ht="12.75"/>
    <row r="742" ht="12.75"/>
    <row r="743" ht="12.75"/>
    <row r="744" ht="12.75"/>
    <row r="745" ht="12.75"/>
    <row r="746" ht="12.75"/>
    <row r="747" ht="12.75"/>
    <row r="748" ht="12.75"/>
    <row r="749" ht="12.75"/>
    <row r="750" ht="12.75"/>
    <row r="751" ht="12.75"/>
    <row r="752" ht="12.75"/>
    <row r="753" ht="12.75"/>
    <row r="754" ht="12.75"/>
    <row r="755" ht="12.75"/>
    <row r="756" ht="12.75"/>
    <row r="757" ht="12.75"/>
    <row r="758" ht="12.75"/>
    <row r="759" ht="12.75"/>
    <row r="760" ht="12.75"/>
    <row r="761" ht="12.75"/>
    <row r="762" ht="12.75"/>
    <row r="763" ht="12.75"/>
    <row r="764" ht="12.75"/>
    <row r="765" ht="12.75"/>
    <row r="766" ht="12.75"/>
    <row r="767" ht="12.75"/>
    <row r="768" ht="12.75"/>
    <row r="769" ht="12.75"/>
    <row r="770" ht="12.75"/>
    <row r="771" ht="12.75"/>
    <row r="772" ht="12.75"/>
    <row r="773" ht="12.75"/>
    <row r="774" ht="12.75"/>
    <row r="775" ht="12.75"/>
    <row r="776" ht="12.75"/>
    <row r="777" ht="12.75"/>
    <row r="778" ht="12.75"/>
    <row r="779" ht="12.75"/>
    <row r="780" ht="12.75"/>
    <row r="781" ht="12.75"/>
    <row r="782" ht="12.75"/>
    <row r="783" ht="12.75"/>
    <row r="784" ht="12.75"/>
    <row r="785" ht="12.75"/>
    <row r="786" ht="12.75"/>
    <row r="787" ht="12.75"/>
    <row r="788" ht="12.75"/>
    <row r="789" ht="12.75"/>
    <row r="790" ht="12.75"/>
    <row r="791" ht="12.75"/>
    <row r="792" ht="12.75"/>
    <row r="793" ht="12.75"/>
    <row r="794" ht="12.75"/>
    <row r="795" ht="12.75"/>
    <row r="796" ht="12.75"/>
    <row r="797" ht="12.75"/>
    <row r="798" ht="12.75"/>
    <row r="799" ht="12.75"/>
    <row r="800" ht="12.75"/>
    <row r="801" ht="12.75"/>
    <row r="802" ht="12.75"/>
    <row r="803" ht="12.75"/>
    <row r="804" ht="12.75"/>
    <row r="805" ht="12.75"/>
    <row r="806" ht="12.75"/>
    <row r="807" ht="12.75"/>
    <row r="808" ht="12.75"/>
    <row r="809" ht="12.75"/>
    <row r="810" ht="12.75"/>
    <row r="811" ht="12.75"/>
    <row r="812" ht="12.75"/>
    <row r="813" ht="12.75"/>
    <row r="814" ht="12.75"/>
    <row r="815" ht="12.75"/>
    <row r="816" ht="12.75"/>
    <row r="817" ht="12.75"/>
    <row r="818" ht="12.75"/>
    <row r="819" ht="12.75"/>
    <row r="820" ht="12.75"/>
    <row r="821" ht="12.75"/>
    <row r="822" ht="12.75"/>
    <row r="823" ht="12.75"/>
    <row r="824" ht="12.75"/>
    <row r="825" ht="12.75"/>
    <row r="826" ht="12.75"/>
    <row r="827" ht="12.75"/>
    <row r="828" ht="12.75"/>
    <row r="829" ht="12.75"/>
    <row r="830" ht="12.75"/>
    <row r="831" ht="12.75"/>
    <row r="832" ht="12.75"/>
    <row r="833" ht="12.75"/>
    <row r="834" ht="12.75"/>
    <row r="835" ht="12.75"/>
    <row r="836" ht="12.75"/>
    <row r="837" ht="12.75"/>
    <row r="838" ht="12.75"/>
    <row r="839" ht="12.75"/>
    <row r="840" ht="12.75"/>
    <row r="841" ht="12.75"/>
    <row r="842" ht="12.75"/>
    <row r="843" ht="12.75"/>
    <row r="844" ht="12.75"/>
    <row r="845" ht="12.75"/>
    <row r="846" ht="12.75"/>
    <row r="847" ht="12.75"/>
    <row r="848" ht="12.75"/>
    <row r="849" ht="12.75"/>
    <row r="850" ht="12.75"/>
    <row r="851" ht="12.75"/>
    <row r="852" ht="12.75"/>
    <row r="853" ht="12.75"/>
    <row r="854" ht="12.75"/>
    <row r="855" ht="12.75"/>
    <row r="856" ht="12.75"/>
    <row r="857" ht="12.75"/>
    <row r="858" ht="12.75"/>
    <row r="859" ht="12.75"/>
    <row r="860" ht="12.75"/>
    <row r="861" ht="12.75"/>
    <row r="862" ht="12.75"/>
    <row r="863" ht="12.75"/>
    <row r="864" ht="12.75"/>
    <row r="865" ht="12.75"/>
    <row r="866" ht="12.75"/>
    <row r="867" ht="12.75"/>
    <row r="868" ht="12.75"/>
    <row r="869" ht="12.75"/>
    <row r="870" ht="12.75"/>
    <row r="871" ht="12.75"/>
    <row r="872" ht="12.75"/>
    <row r="873" ht="12.75"/>
    <row r="874" ht="12.75"/>
    <row r="875" ht="12.75"/>
    <row r="876" ht="12.75"/>
    <row r="877" ht="12.75"/>
    <row r="878" ht="12.75"/>
    <row r="879" ht="12.75"/>
    <row r="880" ht="12.75"/>
    <row r="881" ht="12.75"/>
    <row r="882" ht="12.75"/>
    <row r="883" ht="12.75"/>
    <row r="884" ht="12.75"/>
    <row r="885" ht="12.75"/>
    <row r="886" ht="12.75"/>
    <row r="887" ht="12.75"/>
    <row r="888" ht="12.75"/>
    <row r="889" ht="12.75"/>
    <row r="890" ht="12.75"/>
    <row r="891" ht="12.75"/>
    <row r="892" ht="12.75"/>
    <row r="893" ht="12.75"/>
    <row r="894" ht="12.75"/>
    <row r="895" ht="12.75"/>
    <row r="896" ht="12.75"/>
    <row r="897" ht="12.75"/>
    <row r="898" ht="12.75"/>
    <row r="899" ht="12.75"/>
    <row r="900" ht="12.75"/>
    <row r="901" ht="12.75"/>
    <row r="902" ht="12.75"/>
    <row r="903" ht="12.75"/>
    <row r="904" ht="12.75"/>
    <row r="905" ht="12.75"/>
    <row r="906" ht="12.75"/>
    <row r="907" ht="12.75"/>
    <row r="908" ht="12.75"/>
    <row r="909" ht="12.75"/>
    <row r="910" ht="12.75"/>
    <row r="911" ht="12.75"/>
    <row r="912" ht="12.75"/>
    <row r="913" ht="12.75"/>
    <row r="914" ht="12.75"/>
    <row r="915" ht="12.75"/>
    <row r="916" ht="12.75"/>
    <row r="917" ht="12.75"/>
    <row r="918" ht="12.75"/>
    <row r="919" ht="12.75"/>
    <row r="920" ht="12.75"/>
    <row r="921" ht="12.75"/>
    <row r="922" ht="12.75"/>
    <row r="923" ht="12.75"/>
    <row r="924" ht="12.75"/>
    <row r="925" ht="12.75"/>
    <row r="926" ht="12.75"/>
    <row r="927" ht="12.75"/>
    <row r="928" ht="12.75"/>
    <row r="929" ht="12.75"/>
    <row r="930" ht="12.75"/>
    <row r="931" ht="12.75"/>
    <row r="932" ht="12.75"/>
    <row r="933" ht="12.75"/>
    <row r="934" ht="12.75"/>
    <row r="935" ht="12.75"/>
    <row r="936" ht="12.75"/>
    <row r="937" ht="12.75"/>
    <row r="938" ht="12.75"/>
    <row r="939" ht="12.75"/>
    <row r="940" ht="12.75"/>
    <row r="941" ht="12.75"/>
    <row r="942" ht="12.75"/>
    <row r="943" ht="12.75"/>
    <row r="944" ht="12.75"/>
    <row r="945" ht="12.75"/>
    <row r="946" ht="12.75"/>
    <row r="947" ht="12.75"/>
    <row r="948" ht="12.75"/>
    <row r="949" ht="12.75"/>
    <row r="950" ht="12.75"/>
    <row r="951" ht="12.75"/>
    <row r="952" ht="12.75"/>
    <row r="953" ht="12.75"/>
    <row r="954" ht="12.75"/>
    <row r="955" ht="12.75"/>
    <row r="956" ht="12.75"/>
    <row r="957" ht="12.75"/>
    <row r="958" ht="12.75"/>
    <row r="959" ht="12.75"/>
    <row r="960" ht="12.75"/>
    <row r="961" ht="12.75"/>
    <row r="962" ht="12.75"/>
    <row r="963" ht="12.75"/>
    <row r="964" ht="12.75"/>
    <row r="965" ht="12.75"/>
    <row r="966" ht="12.75"/>
    <row r="967" ht="12.75"/>
    <row r="968" ht="12.75"/>
    <row r="969" ht="12.75"/>
    <row r="970" ht="12.75"/>
    <row r="971" ht="12.75"/>
    <row r="972" ht="12.75"/>
    <row r="973" ht="12.75"/>
    <row r="974" ht="12.75"/>
    <row r="975" ht="12.75"/>
    <row r="976" ht="12.75"/>
    <row r="977" ht="12.75"/>
    <row r="978" ht="12.75"/>
    <row r="979" ht="12.75"/>
    <row r="980" ht="12.75"/>
    <row r="981" ht="12.75"/>
    <row r="982" ht="12.75"/>
    <row r="983" ht="12.75"/>
    <row r="984" ht="12.75"/>
    <row r="985" ht="12.75"/>
    <row r="986" ht="12.75"/>
    <row r="987" ht="12.75"/>
    <row r="988" ht="12.75"/>
    <row r="989" ht="12.75"/>
    <row r="990" ht="12.75"/>
    <row r="991" ht="12.75"/>
    <row r="992" ht="12.75"/>
    <row r="993" ht="12.75"/>
    <row r="994" ht="12.75"/>
    <row r="995" ht="12.75"/>
    <row r="996" ht="12.75"/>
    <row r="997" ht="12.75"/>
    <row r="998" ht="12.75"/>
    <row r="999" ht="12.75"/>
    <row r="1000" 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0000"/>
  </sheetPr>
  <dimension ref="A1:F176"/>
  <sheetViews>
    <sheetView tabSelected="1" workbookViewId="0">
      <pane ySplit="1" topLeftCell="A2" activePane="bottomLeft" state="frozen"/>
      <selection pane="bottomLeft" activeCell="I19" sqref="I19"/>
    </sheetView>
  </sheetViews>
  <sheetFormatPr defaultColWidth="14.42578125" defaultRowHeight="15" customHeight="1"/>
  <cols>
    <col min="1" max="2" width="18" style="35" customWidth="1"/>
    <col min="3" max="3" width="7.85546875" style="35" customWidth="1"/>
    <col min="4" max="4" width="19" customWidth="1"/>
    <col min="5" max="5" width="69.140625" customWidth="1"/>
    <col min="6" max="6" width="31.5703125" customWidth="1"/>
    <col min="7" max="21" width="20.85546875" customWidth="1"/>
  </cols>
  <sheetData>
    <row r="1" spans="1:6" ht="22.5" customHeight="1">
      <c r="A1" s="33" t="s">
        <v>26</v>
      </c>
      <c r="B1" s="33" t="s">
        <v>27</v>
      </c>
      <c r="C1" s="33" t="s">
        <v>28</v>
      </c>
      <c r="D1" s="8" t="s">
        <v>29</v>
      </c>
      <c r="E1" s="8" t="s">
        <v>30</v>
      </c>
      <c r="F1" s="8" t="s">
        <v>31</v>
      </c>
    </row>
    <row r="2" spans="1:6" ht="18" customHeight="1">
      <c r="A2" s="34" t="s">
        <v>32</v>
      </c>
      <c r="B2" s="34" t="s">
        <v>32</v>
      </c>
      <c r="C2" s="14">
        <v>0</v>
      </c>
      <c r="D2" s="9" t="s">
        <v>56</v>
      </c>
      <c r="E2" s="9" t="s">
        <v>34</v>
      </c>
      <c r="F2" s="9" t="s">
        <v>220</v>
      </c>
    </row>
    <row r="3" spans="1:6" ht="18" customHeight="1">
      <c r="A3" s="34" t="s">
        <v>32</v>
      </c>
      <c r="B3" s="34" t="s">
        <v>32</v>
      </c>
      <c r="C3" s="14">
        <v>0</v>
      </c>
      <c r="D3" s="9" t="s">
        <v>35</v>
      </c>
      <c r="E3" s="9" t="s">
        <v>36</v>
      </c>
      <c r="F3" s="9" t="s">
        <v>221</v>
      </c>
    </row>
    <row r="4" spans="1:6" ht="18" customHeight="1">
      <c r="A4" s="34" t="s">
        <v>32</v>
      </c>
      <c r="B4" s="34" t="s">
        <v>32</v>
      </c>
      <c r="C4" s="14">
        <v>0</v>
      </c>
      <c r="D4" s="9" t="s">
        <v>37</v>
      </c>
      <c r="E4" s="9" t="s">
        <v>38</v>
      </c>
      <c r="F4" s="9" t="s">
        <v>222</v>
      </c>
    </row>
    <row r="5" spans="1:6" ht="18" customHeight="1">
      <c r="A5" s="34" t="s">
        <v>32</v>
      </c>
      <c r="B5" s="34" t="s">
        <v>32</v>
      </c>
      <c r="C5" s="14">
        <v>0</v>
      </c>
      <c r="D5" s="9" t="s">
        <v>39</v>
      </c>
      <c r="E5" s="9" t="s">
        <v>40</v>
      </c>
      <c r="F5" s="9" t="s">
        <v>223</v>
      </c>
    </row>
    <row r="6" spans="1:6" ht="18" customHeight="1">
      <c r="A6" s="34" t="s">
        <v>32</v>
      </c>
      <c r="B6" s="34" t="s">
        <v>32</v>
      </c>
      <c r="C6" s="14">
        <v>0</v>
      </c>
      <c r="D6" s="9" t="s">
        <v>41</v>
      </c>
      <c r="E6" s="9" t="s">
        <v>42</v>
      </c>
      <c r="F6" s="9"/>
    </row>
    <row r="7" spans="1:6" ht="18" customHeight="1">
      <c r="A7" s="34" t="s">
        <v>32</v>
      </c>
      <c r="B7" s="34" t="s">
        <v>32</v>
      </c>
      <c r="C7" s="14">
        <v>0</v>
      </c>
      <c r="D7" s="9" t="s">
        <v>43</v>
      </c>
      <c r="E7" s="9" t="s">
        <v>44</v>
      </c>
      <c r="F7" s="9"/>
    </row>
    <row r="8" spans="1:6" ht="18" customHeight="1">
      <c r="A8" s="34" t="s">
        <v>32</v>
      </c>
      <c r="B8" s="34" t="s">
        <v>32</v>
      </c>
      <c r="C8" s="14">
        <v>0</v>
      </c>
      <c r="D8" s="9" t="s">
        <v>45</v>
      </c>
      <c r="E8" s="9" t="s">
        <v>46</v>
      </c>
      <c r="F8" s="9"/>
    </row>
    <row r="9" spans="1:6" ht="18" customHeight="1">
      <c r="A9" s="34" t="s">
        <v>32</v>
      </c>
      <c r="B9" s="34" t="s">
        <v>32</v>
      </c>
      <c r="C9" s="14">
        <v>0</v>
      </c>
      <c r="D9" s="9" t="s">
        <v>35</v>
      </c>
      <c r="E9" s="9" t="s">
        <v>47</v>
      </c>
      <c r="F9" s="9"/>
    </row>
    <row r="10" spans="1:6" ht="18" customHeight="1">
      <c r="A10" s="14">
        <v>1</v>
      </c>
      <c r="B10" s="14">
        <v>1</v>
      </c>
      <c r="C10" s="14">
        <v>1</v>
      </c>
      <c r="D10" s="9" t="s">
        <v>45</v>
      </c>
      <c r="E10" s="9" t="s">
        <v>48</v>
      </c>
      <c r="F10" s="9"/>
    </row>
    <row r="11" spans="1:6" ht="18" customHeight="1">
      <c r="A11" s="14">
        <v>1</v>
      </c>
      <c r="B11" s="14">
        <v>1</v>
      </c>
      <c r="C11" s="14">
        <v>1</v>
      </c>
      <c r="D11" s="9" t="s">
        <v>35</v>
      </c>
      <c r="E11" s="9" t="s">
        <v>49</v>
      </c>
      <c r="F11" s="9"/>
    </row>
    <row r="12" spans="1:6" ht="18" customHeight="1">
      <c r="A12" s="14">
        <v>1</v>
      </c>
      <c r="B12" s="14">
        <v>1</v>
      </c>
      <c r="C12" s="14">
        <v>2</v>
      </c>
      <c r="D12" s="9" t="s">
        <v>39</v>
      </c>
      <c r="E12" s="9" t="s">
        <v>50</v>
      </c>
      <c r="F12" s="9"/>
    </row>
    <row r="13" spans="1:6" ht="18" customHeight="1">
      <c r="A13" s="14">
        <v>1</v>
      </c>
      <c r="B13" s="14">
        <v>1</v>
      </c>
      <c r="C13" s="14">
        <v>3</v>
      </c>
      <c r="D13" s="9" t="s">
        <v>41</v>
      </c>
      <c r="E13" s="9" t="s">
        <v>51</v>
      </c>
      <c r="F13" s="9"/>
    </row>
    <row r="14" spans="1:6" ht="18" customHeight="1">
      <c r="A14" s="14">
        <v>1</v>
      </c>
      <c r="B14" s="14">
        <v>1</v>
      </c>
      <c r="C14" s="14">
        <v>4</v>
      </c>
      <c r="D14" s="9" t="s">
        <v>52</v>
      </c>
      <c r="E14" s="9" t="s">
        <v>53</v>
      </c>
      <c r="F14" s="9"/>
    </row>
    <row r="15" spans="1:6" ht="18" customHeight="1">
      <c r="A15" s="14">
        <v>1</v>
      </c>
      <c r="B15" s="14">
        <v>1</v>
      </c>
      <c r="C15" s="14">
        <v>5</v>
      </c>
      <c r="D15" s="9" t="s">
        <v>41</v>
      </c>
      <c r="E15" s="9" t="s">
        <v>54</v>
      </c>
      <c r="F15" s="9"/>
    </row>
    <row r="16" spans="1:6" ht="18" customHeight="1">
      <c r="A16" s="14">
        <v>1</v>
      </c>
      <c r="B16" s="14">
        <v>1</v>
      </c>
      <c r="C16" s="14">
        <v>5</v>
      </c>
      <c r="D16" s="9" t="s">
        <v>35</v>
      </c>
      <c r="E16" s="9" t="s">
        <v>55</v>
      </c>
      <c r="F16" s="9"/>
    </row>
    <row r="17" spans="1:6" ht="18" customHeight="1">
      <c r="A17" s="14">
        <v>1</v>
      </c>
      <c r="B17" s="14">
        <v>1</v>
      </c>
      <c r="C17" s="14">
        <v>6</v>
      </c>
      <c r="D17" s="9" t="s">
        <v>56</v>
      </c>
      <c r="E17" s="9" t="s">
        <v>57</v>
      </c>
      <c r="F17" s="9"/>
    </row>
    <row r="18" spans="1:6" ht="18" customHeight="1">
      <c r="A18" s="14">
        <v>1</v>
      </c>
      <c r="B18" s="14">
        <v>1</v>
      </c>
      <c r="C18" s="14">
        <v>6</v>
      </c>
      <c r="D18" s="9" t="s">
        <v>52</v>
      </c>
      <c r="E18" s="9" t="s">
        <v>58</v>
      </c>
      <c r="F18" s="9"/>
    </row>
    <row r="19" spans="1:6" ht="18" customHeight="1">
      <c r="A19" s="14">
        <v>1</v>
      </c>
      <c r="B19" s="14">
        <v>1</v>
      </c>
      <c r="C19" s="14">
        <v>6</v>
      </c>
      <c r="D19" s="9" t="s">
        <v>45</v>
      </c>
      <c r="E19" s="9" t="s">
        <v>59</v>
      </c>
      <c r="F19" s="9"/>
    </row>
    <row r="20" spans="1:6" ht="18" customHeight="1">
      <c r="A20" s="14">
        <v>1</v>
      </c>
      <c r="B20" s="14">
        <v>1</v>
      </c>
      <c r="C20" s="14">
        <v>6</v>
      </c>
      <c r="D20" s="9" t="s">
        <v>43</v>
      </c>
      <c r="E20" s="9" t="s">
        <v>60</v>
      </c>
      <c r="F20" s="9"/>
    </row>
    <row r="21" spans="1:6" ht="18" customHeight="1">
      <c r="A21" s="14">
        <v>1</v>
      </c>
      <c r="B21" s="14">
        <v>1</v>
      </c>
      <c r="C21" s="14">
        <v>6</v>
      </c>
      <c r="D21" s="9" t="s">
        <v>39</v>
      </c>
      <c r="E21" s="9" t="s">
        <v>61</v>
      </c>
      <c r="F21" s="9"/>
    </row>
    <row r="22" spans="1:6" ht="18" customHeight="1">
      <c r="A22" s="14">
        <v>1</v>
      </c>
      <c r="B22" s="14">
        <v>1</v>
      </c>
      <c r="C22" s="14">
        <v>6</v>
      </c>
      <c r="D22" s="9" t="s">
        <v>41</v>
      </c>
      <c r="E22" s="9" t="s">
        <v>62</v>
      </c>
      <c r="F22" s="9"/>
    </row>
    <row r="23" spans="1:6" ht="18" customHeight="1">
      <c r="A23" s="14">
        <v>1</v>
      </c>
      <c r="B23" s="14">
        <v>1</v>
      </c>
      <c r="C23" s="14">
        <v>6</v>
      </c>
      <c r="D23" s="9" t="s">
        <v>35</v>
      </c>
      <c r="E23" s="9" t="s">
        <v>63</v>
      </c>
      <c r="F23" s="9"/>
    </row>
    <row r="24" spans="1:6" ht="18" customHeight="1">
      <c r="A24" s="14">
        <v>1</v>
      </c>
      <c r="B24" s="14">
        <v>1</v>
      </c>
      <c r="C24" s="14">
        <v>6</v>
      </c>
      <c r="D24" s="9" t="s">
        <v>37</v>
      </c>
      <c r="E24" s="9" t="s">
        <v>64</v>
      </c>
      <c r="F24" s="9"/>
    </row>
    <row r="25" spans="1:6" ht="18" customHeight="1">
      <c r="A25" s="14">
        <v>1</v>
      </c>
      <c r="B25" s="14">
        <v>1</v>
      </c>
      <c r="C25" s="14">
        <v>6</v>
      </c>
      <c r="D25" s="9" t="s">
        <v>65</v>
      </c>
      <c r="E25" s="9" t="s">
        <v>66</v>
      </c>
      <c r="F25" s="9"/>
    </row>
    <row r="26" spans="1:6" ht="18" customHeight="1">
      <c r="A26" s="14">
        <v>1</v>
      </c>
      <c r="B26" s="14">
        <v>1</v>
      </c>
      <c r="C26" s="14">
        <v>7</v>
      </c>
      <c r="D26" s="9" t="s">
        <v>33</v>
      </c>
      <c r="E26" s="9" t="s">
        <v>67</v>
      </c>
      <c r="F26" s="9"/>
    </row>
    <row r="27" spans="1:6" ht="18" customHeight="1">
      <c r="A27" s="14">
        <v>1</v>
      </c>
      <c r="B27" s="14">
        <v>1</v>
      </c>
      <c r="C27" s="14">
        <v>8</v>
      </c>
      <c r="D27" s="9" t="s">
        <v>41</v>
      </c>
      <c r="E27" s="9" t="s">
        <v>68</v>
      </c>
      <c r="F27" s="9"/>
    </row>
    <row r="28" spans="1:6" ht="18" customHeight="1">
      <c r="A28" s="14">
        <v>1</v>
      </c>
      <c r="B28" s="14">
        <v>1</v>
      </c>
      <c r="C28" s="14">
        <v>9</v>
      </c>
      <c r="D28" s="9" t="s">
        <v>35</v>
      </c>
      <c r="E28" s="9" t="s">
        <v>69</v>
      </c>
      <c r="F28" s="9"/>
    </row>
    <row r="29" spans="1:6" ht="18" customHeight="1">
      <c r="A29" s="14">
        <v>1</v>
      </c>
      <c r="B29" s="14">
        <v>1</v>
      </c>
      <c r="C29" s="14">
        <v>10</v>
      </c>
      <c r="D29" s="9" t="s">
        <v>45</v>
      </c>
      <c r="E29" s="9" t="s">
        <v>70</v>
      </c>
      <c r="F29" s="9"/>
    </row>
    <row r="30" spans="1:6" ht="18" customHeight="1">
      <c r="A30" s="14">
        <v>1</v>
      </c>
      <c r="B30" s="14">
        <v>2</v>
      </c>
      <c r="C30" s="14">
        <v>11</v>
      </c>
      <c r="D30" s="9" t="s">
        <v>43</v>
      </c>
      <c r="E30" s="9" t="s">
        <v>71</v>
      </c>
      <c r="F30" s="9"/>
    </row>
    <row r="31" spans="1:6" ht="18" customHeight="1">
      <c r="A31" s="14">
        <v>1</v>
      </c>
      <c r="B31" s="14">
        <v>2</v>
      </c>
      <c r="C31" s="14">
        <v>12</v>
      </c>
      <c r="D31" s="9" t="s">
        <v>45</v>
      </c>
      <c r="E31" s="9" t="s">
        <v>72</v>
      </c>
      <c r="F31" s="9"/>
    </row>
    <row r="32" spans="1:6" ht="18" customHeight="1">
      <c r="A32" s="14">
        <v>1</v>
      </c>
      <c r="B32" s="14">
        <v>2</v>
      </c>
      <c r="C32" s="14">
        <v>12</v>
      </c>
      <c r="D32" s="9" t="s">
        <v>41</v>
      </c>
      <c r="E32" s="9" t="s">
        <v>73</v>
      </c>
      <c r="F32" s="9"/>
    </row>
    <row r="33" spans="1:6" ht="18" customHeight="1">
      <c r="A33" s="14">
        <v>1</v>
      </c>
      <c r="B33" s="14">
        <v>2</v>
      </c>
      <c r="C33" s="14">
        <v>13</v>
      </c>
      <c r="D33" s="9" t="s">
        <v>35</v>
      </c>
      <c r="E33" s="9" t="s">
        <v>74</v>
      </c>
      <c r="F33" s="9"/>
    </row>
    <row r="34" spans="1:6" ht="18" customHeight="1">
      <c r="A34" s="14">
        <v>1</v>
      </c>
      <c r="B34" s="14">
        <v>2</v>
      </c>
      <c r="C34" s="14">
        <v>14</v>
      </c>
      <c r="D34" s="9" t="s">
        <v>39</v>
      </c>
      <c r="E34" s="9" t="s">
        <v>75</v>
      </c>
      <c r="F34" s="9"/>
    </row>
    <row r="35" spans="1:6" ht="18" customHeight="1">
      <c r="A35" s="14">
        <v>1</v>
      </c>
      <c r="B35" s="14">
        <v>2</v>
      </c>
      <c r="C35" s="14">
        <v>15</v>
      </c>
      <c r="D35" s="9" t="s">
        <v>41</v>
      </c>
      <c r="E35" s="9" t="s">
        <v>76</v>
      </c>
      <c r="F35" s="9"/>
    </row>
    <row r="36" spans="1:6" ht="18" customHeight="1">
      <c r="A36" s="14">
        <v>1</v>
      </c>
      <c r="B36" s="14">
        <v>2</v>
      </c>
      <c r="C36" s="14">
        <v>15</v>
      </c>
      <c r="D36" s="9" t="s">
        <v>56</v>
      </c>
      <c r="E36" s="9" t="s">
        <v>77</v>
      </c>
      <c r="F36" s="9"/>
    </row>
    <row r="37" spans="1:6" ht="18" customHeight="1">
      <c r="A37" s="14">
        <v>1</v>
      </c>
      <c r="B37" s="14">
        <v>2</v>
      </c>
      <c r="C37" s="14">
        <v>16</v>
      </c>
      <c r="D37" s="9" t="s">
        <v>52</v>
      </c>
      <c r="E37" s="9" t="s">
        <v>78</v>
      </c>
      <c r="F37" s="9"/>
    </row>
    <row r="38" spans="1:6" ht="18" customHeight="1">
      <c r="A38" s="14">
        <v>1</v>
      </c>
      <c r="B38" s="14">
        <v>2</v>
      </c>
      <c r="C38" s="14">
        <v>17</v>
      </c>
      <c r="D38" s="9" t="s">
        <v>45</v>
      </c>
      <c r="E38" s="9" t="s">
        <v>79</v>
      </c>
      <c r="F38" s="9"/>
    </row>
    <row r="39" spans="1:6" ht="18" customHeight="1">
      <c r="A39" s="14">
        <v>1</v>
      </c>
      <c r="B39" s="14">
        <v>2</v>
      </c>
      <c r="C39" s="14">
        <v>18</v>
      </c>
      <c r="D39" s="9" t="s">
        <v>35</v>
      </c>
      <c r="E39" s="9" t="s">
        <v>80</v>
      </c>
      <c r="F39" s="9"/>
    </row>
    <row r="40" spans="1:6" ht="18" customHeight="1">
      <c r="A40" s="14">
        <v>1</v>
      </c>
      <c r="B40" s="14">
        <v>3</v>
      </c>
      <c r="C40" s="14">
        <v>19</v>
      </c>
      <c r="D40" s="9" t="s">
        <v>52</v>
      </c>
      <c r="E40" s="9" t="s">
        <v>81</v>
      </c>
      <c r="F40" s="9"/>
    </row>
    <row r="41" spans="1:6" ht="18" customHeight="1">
      <c r="A41" s="14">
        <v>1</v>
      </c>
      <c r="B41" s="14">
        <v>3</v>
      </c>
      <c r="C41" s="14">
        <v>19</v>
      </c>
      <c r="D41" s="9" t="s">
        <v>43</v>
      </c>
      <c r="E41" s="9" t="s">
        <v>82</v>
      </c>
      <c r="F41" s="9"/>
    </row>
    <row r="42" spans="1:6" ht="18" customHeight="1">
      <c r="A42" s="14">
        <v>1</v>
      </c>
      <c r="B42" s="14">
        <v>3</v>
      </c>
      <c r="C42" s="14">
        <v>20</v>
      </c>
      <c r="D42" s="9" t="s">
        <v>33</v>
      </c>
      <c r="E42" s="9" t="s">
        <v>83</v>
      </c>
      <c r="F42" s="9"/>
    </row>
    <row r="43" spans="1:6" ht="18" customHeight="1">
      <c r="A43" s="14">
        <v>1</v>
      </c>
      <c r="B43" s="14">
        <v>3</v>
      </c>
      <c r="C43" s="14">
        <v>20</v>
      </c>
      <c r="D43" s="9" t="s">
        <v>41</v>
      </c>
      <c r="E43" s="9" t="s">
        <v>84</v>
      </c>
      <c r="F43" s="9"/>
    </row>
    <row r="44" spans="1:6" ht="18" customHeight="1">
      <c r="A44" s="14">
        <v>1</v>
      </c>
      <c r="B44" s="14">
        <v>3</v>
      </c>
      <c r="C44" s="14">
        <v>21</v>
      </c>
      <c r="D44" s="9" t="s">
        <v>39</v>
      </c>
      <c r="E44" s="9" t="s">
        <v>85</v>
      </c>
      <c r="F44" s="9"/>
    </row>
    <row r="45" spans="1:6" ht="18" customHeight="1">
      <c r="A45" s="14">
        <v>1</v>
      </c>
      <c r="B45" s="14">
        <v>3</v>
      </c>
      <c r="C45" s="14">
        <v>21</v>
      </c>
      <c r="D45" s="9" t="s">
        <v>56</v>
      </c>
      <c r="E45" s="9" t="s">
        <v>86</v>
      </c>
      <c r="F45" s="9"/>
    </row>
    <row r="46" spans="1:6" ht="18" customHeight="1">
      <c r="A46" s="14">
        <v>1</v>
      </c>
      <c r="B46" s="14">
        <v>3</v>
      </c>
      <c r="C46" s="14">
        <v>22</v>
      </c>
      <c r="D46" s="9" t="s">
        <v>35</v>
      </c>
      <c r="E46" s="9" t="s">
        <v>87</v>
      </c>
      <c r="F46" s="9"/>
    </row>
    <row r="47" spans="1:6" ht="18" customHeight="1">
      <c r="A47" s="14">
        <v>1</v>
      </c>
      <c r="B47" s="14">
        <v>3</v>
      </c>
      <c r="C47" s="14">
        <v>22</v>
      </c>
      <c r="D47" s="9" t="s">
        <v>45</v>
      </c>
      <c r="E47" s="9" t="s">
        <v>88</v>
      </c>
      <c r="F47" s="9"/>
    </row>
    <row r="48" spans="1:6" ht="18" customHeight="1">
      <c r="A48" s="14">
        <v>1</v>
      </c>
      <c r="B48" s="14">
        <v>3</v>
      </c>
      <c r="C48" s="14">
        <v>23</v>
      </c>
      <c r="D48" s="9" t="s">
        <v>41</v>
      </c>
      <c r="E48" s="9" t="s">
        <v>89</v>
      </c>
      <c r="F48" s="9"/>
    </row>
    <row r="49" spans="1:6" ht="18" customHeight="1">
      <c r="A49" s="14">
        <v>1</v>
      </c>
      <c r="B49" s="14">
        <v>3</v>
      </c>
      <c r="C49" s="14">
        <v>23</v>
      </c>
      <c r="D49" s="9" t="s">
        <v>65</v>
      </c>
      <c r="E49" s="9" t="s">
        <v>90</v>
      </c>
      <c r="F49" s="9"/>
    </row>
    <row r="50" spans="1:6" ht="18" customHeight="1">
      <c r="A50" s="14">
        <v>1</v>
      </c>
      <c r="B50" s="14">
        <v>4</v>
      </c>
      <c r="C50" s="14">
        <v>24</v>
      </c>
      <c r="D50" s="9" t="s">
        <v>35</v>
      </c>
      <c r="E50" s="9" t="s">
        <v>91</v>
      </c>
      <c r="F50" s="9"/>
    </row>
    <row r="51" spans="1:6" ht="18" customHeight="1">
      <c r="A51" s="14">
        <v>1</v>
      </c>
      <c r="B51" s="14">
        <v>4</v>
      </c>
      <c r="C51" s="14">
        <v>25</v>
      </c>
      <c r="D51" s="9" t="s">
        <v>41</v>
      </c>
      <c r="E51" s="9" t="s">
        <v>92</v>
      </c>
      <c r="F51" s="9"/>
    </row>
    <row r="52" spans="1:6" ht="18" customHeight="1">
      <c r="A52" s="14">
        <v>1</v>
      </c>
      <c r="B52" s="14">
        <v>4</v>
      </c>
      <c r="C52" s="14">
        <v>26</v>
      </c>
      <c r="D52" s="9" t="s">
        <v>45</v>
      </c>
      <c r="E52" s="9" t="s">
        <v>93</v>
      </c>
      <c r="F52" s="9"/>
    </row>
    <row r="53" spans="1:6" ht="18" customHeight="1">
      <c r="A53" s="14">
        <v>1</v>
      </c>
      <c r="B53" s="14">
        <v>4</v>
      </c>
      <c r="C53" s="14">
        <v>27</v>
      </c>
      <c r="D53" s="9" t="s">
        <v>52</v>
      </c>
      <c r="E53" s="9" t="s">
        <v>94</v>
      </c>
      <c r="F53" s="9"/>
    </row>
    <row r="54" spans="1:6" ht="18" customHeight="1">
      <c r="A54" s="14">
        <v>1</v>
      </c>
      <c r="B54" s="14">
        <v>4</v>
      </c>
      <c r="C54" s="14">
        <v>28</v>
      </c>
      <c r="D54" s="9" t="s">
        <v>41</v>
      </c>
      <c r="E54" s="9" t="s">
        <v>95</v>
      </c>
      <c r="F54" s="9"/>
    </row>
    <row r="55" spans="1:6" ht="18" customHeight="1">
      <c r="A55" s="14">
        <v>1</v>
      </c>
      <c r="B55" s="14">
        <v>4</v>
      </c>
      <c r="C55" s="14">
        <v>29</v>
      </c>
      <c r="D55" s="9" t="s">
        <v>39</v>
      </c>
      <c r="E55" s="9" t="s">
        <v>96</v>
      </c>
      <c r="F55" s="9"/>
    </row>
    <row r="56" spans="1:6" ht="18" customHeight="1">
      <c r="A56" s="14">
        <v>1</v>
      </c>
      <c r="B56" s="14">
        <v>4</v>
      </c>
      <c r="C56" s="14">
        <v>30</v>
      </c>
      <c r="D56" s="9" t="s">
        <v>43</v>
      </c>
      <c r="E56" s="9" t="s">
        <v>97</v>
      </c>
      <c r="F56" s="9"/>
    </row>
    <row r="57" spans="1:6" ht="18" customHeight="1">
      <c r="A57" s="14">
        <v>1</v>
      </c>
      <c r="B57" s="14">
        <v>4</v>
      </c>
      <c r="C57" s="14">
        <v>31</v>
      </c>
      <c r="D57" s="9" t="s">
        <v>35</v>
      </c>
      <c r="E57" s="9" t="s">
        <v>98</v>
      </c>
      <c r="F57" s="9"/>
    </row>
    <row r="58" spans="1:6" ht="18" customHeight="1">
      <c r="A58" s="14">
        <v>1</v>
      </c>
      <c r="B58" s="14">
        <v>5</v>
      </c>
      <c r="C58" s="14">
        <v>32</v>
      </c>
      <c r="D58" s="9" t="s">
        <v>45</v>
      </c>
      <c r="E58" s="9" t="s">
        <v>99</v>
      </c>
      <c r="F58" s="9"/>
    </row>
    <row r="59" spans="1:6" ht="18" customHeight="1">
      <c r="A59" s="14">
        <v>1</v>
      </c>
      <c r="B59" s="14">
        <v>5</v>
      </c>
      <c r="C59" s="14">
        <v>33</v>
      </c>
      <c r="D59" s="9" t="s">
        <v>41</v>
      </c>
      <c r="E59" s="9" t="s">
        <v>100</v>
      </c>
      <c r="F59" s="9"/>
    </row>
    <row r="60" spans="1:6" ht="18" customHeight="1">
      <c r="A60" s="14">
        <v>1</v>
      </c>
      <c r="B60" s="14">
        <v>5</v>
      </c>
      <c r="C60" s="14">
        <v>34</v>
      </c>
      <c r="D60" s="9" t="s">
        <v>43</v>
      </c>
      <c r="E60" s="9" t="s">
        <v>101</v>
      </c>
      <c r="F60" s="9"/>
    </row>
    <row r="61" spans="1:6" ht="18" customHeight="1">
      <c r="A61" s="14">
        <v>1</v>
      </c>
      <c r="B61" s="14">
        <v>5</v>
      </c>
      <c r="C61" s="14">
        <v>35</v>
      </c>
      <c r="D61" s="9" t="s">
        <v>39</v>
      </c>
      <c r="E61" s="9" t="s">
        <v>102</v>
      </c>
      <c r="F61" s="9"/>
    </row>
    <row r="62" spans="1:6" ht="18" customHeight="1">
      <c r="A62" s="14">
        <v>1</v>
      </c>
      <c r="B62" s="14">
        <v>5</v>
      </c>
      <c r="C62" s="14">
        <v>36</v>
      </c>
      <c r="D62" s="9" t="s">
        <v>56</v>
      </c>
      <c r="E62" s="9" t="s">
        <v>103</v>
      </c>
      <c r="F62" s="9"/>
    </row>
    <row r="63" spans="1:6" ht="18" customHeight="1">
      <c r="A63" s="14">
        <v>1</v>
      </c>
      <c r="B63" s="14">
        <v>5</v>
      </c>
      <c r="C63" s="14">
        <v>37</v>
      </c>
      <c r="D63" s="9" t="s">
        <v>41</v>
      </c>
      <c r="E63" s="9" t="s">
        <v>104</v>
      </c>
      <c r="F63" s="9"/>
    </row>
    <row r="64" spans="1:6" ht="18" customHeight="1">
      <c r="A64" s="14">
        <v>1</v>
      </c>
      <c r="B64" s="14">
        <v>5</v>
      </c>
      <c r="C64" s="14">
        <v>38</v>
      </c>
      <c r="D64" s="9" t="s">
        <v>39</v>
      </c>
      <c r="E64" s="9" t="s">
        <v>105</v>
      </c>
      <c r="F64" s="9"/>
    </row>
    <row r="65" spans="1:6" ht="18" customHeight="1">
      <c r="A65" s="14">
        <v>1</v>
      </c>
      <c r="B65" s="14">
        <v>5</v>
      </c>
      <c r="C65" s="14">
        <v>39</v>
      </c>
      <c r="D65" s="9" t="s">
        <v>35</v>
      </c>
      <c r="E65" s="9" t="s">
        <v>106</v>
      </c>
      <c r="F65" s="9"/>
    </row>
    <row r="66" spans="1:6" ht="18" customHeight="1">
      <c r="A66" s="14">
        <v>1</v>
      </c>
      <c r="B66" s="14">
        <v>6</v>
      </c>
      <c r="C66" s="14">
        <v>40</v>
      </c>
      <c r="D66" s="9" t="s">
        <v>43</v>
      </c>
      <c r="E66" s="9" t="s">
        <v>107</v>
      </c>
      <c r="F66" s="9"/>
    </row>
    <row r="67" spans="1:6" ht="18" customHeight="1">
      <c r="A67" s="14">
        <v>1</v>
      </c>
      <c r="B67" s="14">
        <v>6</v>
      </c>
      <c r="C67" s="14">
        <v>41</v>
      </c>
      <c r="D67" s="9" t="s">
        <v>41</v>
      </c>
      <c r="E67" s="9" t="s">
        <v>108</v>
      </c>
      <c r="F67" s="9"/>
    </row>
    <row r="68" spans="1:6" ht="18" customHeight="1">
      <c r="A68" s="14">
        <v>1</v>
      </c>
      <c r="B68" s="14">
        <v>6</v>
      </c>
      <c r="C68" s="14">
        <v>42</v>
      </c>
      <c r="D68" s="9" t="s">
        <v>39</v>
      </c>
      <c r="E68" s="9" t="s">
        <v>109</v>
      </c>
      <c r="F68" s="9"/>
    </row>
    <row r="69" spans="1:6" ht="18" customHeight="1">
      <c r="A69" s="14">
        <v>1</v>
      </c>
      <c r="B69" s="14">
        <v>6</v>
      </c>
      <c r="C69" s="14">
        <v>43</v>
      </c>
      <c r="D69" s="9" t="s">
        <v>45</v>
      </c>
      <c r="E69" s="9" t="s">
        <v>110</v>
      </c>
      <c r="F69" s="9"/>
    </row>
    <row r="70" spans="1:6" ht="18" customHeight="1">
      <c r="A70" s="14">
        <v>1</v>
      </c>
      <c r="B70" s="14">
        <v>6</v>
      </c>
      <c r="C70" s="14">
        <v>44</v>
      </c>
      <c r="D70" s="9" t="s">
        <v>35</v>
      </c>
      <c r="E70" s="9" t="s">
        <v>111</v>
      </c>
      <c r="F70" s="9"/>
    </row>
    <row r="71" spans="1:6" ht="18" customHeight="1">
      <c r="A71" s="14">
        <v>1</v>
      </c>
      <c r="B71" s="14">
        <v>6</v>
      </c>
      <c r="C71" s="14">
        <v>45</v>
      </c>
      <c r="D71" s="9" t="s">
        <v>56</v>
      </c>
      <c r="E71" s="9" t="s">
        <v>112</v>
      </c>
      <c r="F71" s="9"/>
    </row>
    <row r="72" spans="1:6" ht="18" customHeight="1">
      <c r="A72" s="14">
        <v>1</v>
      </c>
      <c r="B72" s="14">
        <v>6</v>
      </c>
      <c r="C72" s="14">
        <v>46</v>
      </c>
      <c r="D72" s="9" t="s">
        <v>41</v>
      </c>
      <c r="E72" s="9" t="s">
        <v>113</v>
      </c>
      <c r="F72" s="9"/>
    </row>
    <row r="73" spans="1:6" ht="18" customHeight="1">
      <c r="A73" s="14">
        <v>1</v>
      </c>
      <c r="B73" s="14">
        <v>7</v>
      </c>
      <c r="C73" s="14">
        <v>47</v>
      </c>
      <c r="D73" s="9" t="s">
        <v>43</v>
      </c>
      <c r="E73" s="9" t="s">
        <v>114</v>
      </c>
      <c r="F73" s="9"/>
    </row>
    <row r="74" spans="1:6" ht="18" customHeight="1">
      <c r="A74" s="14">
        <v>1</v>
      </c>
      <c r="B74" s="14">
        <v>7</v>
      </c>
      <c r="C74" s="14">
        <v>48</v>
      </c>
      <c r="D74" s="9" t="s">
        <v>45</v>
      </c>
      <c r="E74" s="9" t="s">
        <v>115</v>
      </c>
      <c r="F74" s="9"/>
    </row>
    <row r="75" spans="1:6" ht="18" customHeight="1">
      <c r="A75" s="14">
        <v>1</v>
      </c>
      <c r="B75" s="14">
        <v>7</v>
      </c>
      <c r="C75" s="14">
        <v>49</v>
      </c>
      <c r="D75" s="9" t="s">
        <v>35</v>
      </c>
      <c r="E75" s="9" t="s">
        <v>116</v>
      </c>
      <c r="F75" s="9"/>
    </row>
    <row r="76" spans="1:6" ht="18" customHeight="1">
      <c r="A76" s="14">
        <v>1</v>
      </c>
      <c r="B76" s="14">
        <v>7</v>
      </c>
      <c r="C76" s="14">
        <v>50</v>
      </c>
      <c r="D76" s="9" t="s">
        <v>41</v>
      </c>
      <c r="E76" s="9" t="s">
        <v>117</v>
      </c>
      <c r="F76" s="9"/>
    </row>
    <row r="77" spans="1:6" ht="18" customHeight="1">
      <c r="A77" s="14">
        <v>1</v>
      </c>
      <c r="B77" s="14">
        <v>7</v>
      </c>
      <c r="C77" s="14">
        <v>51</v>
      </c>
      <c r="D77" s="9" t="s">
        <v>37</v>
      </c>
      <c r="E77" s="9" t="s">
        <v>118</v>
      </c>
      <c r="F77" s="9"/>
    </row>
    <row r="78" spans="1:6" ht="18" customHeight="1">
      <c r="A78" s="34" t="s">
        <v>119</v>
      </c>
      <c r="B78" s="34" t="s">
        <v>119</v>
      </c>
      <c r="C78" s="14">
        <v>79</v>
      </c>
      <c r="D78" s="9" t="s">
        <v>56</v>
      </c>
      <c r="E78" s="9" t="s">
        <v>120</v>
      </c>
      <c r="F78" s="9"/>
    </row>
    <row r="79" spans="1:6" ht="18" customHeight="1">
      <c r="A79" s="34" t="s">
        <v>119</v>
      </c>
      <c r="B79" s="34" t="s">
        <v>119</v>
      </c>
      <c r="C79" s="14">
        <v>79</v>
      </c>
      <c r="D79" s="9" t="s">
        <v>35</v>
      </c>
      <c r="E79" s="9" t="s">
        <v>121</v>
      </c>
      <c r="F79" s="9"/>
    </row>
    <row r="80" spans="1:6" ht="18" customHeight="1">
      <c r="A80" s="34" t="s">
        <v>119</v>
      </c>
      <c r="B80" s="34" t="s">
        <v>119</v>
      </c>
      <c r="C80" s="14">
        <v>79</v>
      </c>
      <c r="D80" s="9" t="s">
        <v>37</v>
      </c>
      <c r="E80" s="9" t="s">
        <v>122</v>
      </c>
      <c r="F80" s="9"/>
    </row>
    <row r="81" spans="1:6" ht="18" customHeight="1">
      <c r="A81" s="34" t="s">
        <v>119</v>
      </c>
      <c r="B81" s="34" t="s">
        <v>119</v>
      </c>
      <c r="C81" s="14">
        <v>79</v>
      </c>
      <c r="D81" s="9" t="s">
        <v>33</v>
      </c>
      <c r="E81" s="9" t="s">
        <v>123</v>
      </c>
      <c r="F81" s="9"/>
    </row>
    <row r="82" spans="1:6" ht="18" customHeight="1">
      <c r="A82" s="34" t="s">
        <v>119</v>
      </c>
      <c r="B82" s="34" t="s">
        <v>119</v>
      </c>
      <c r="C82" s="14">
        <v>79</v>
      </c>
      <c r="D82" s="9" t="s">
        <v>41</v>
      </c>
      <c r="E82" s="9" t="s">
        <v>124</v>
      </c>
      <c r="F82" s="9"/>
    </row>
    <row r="83" spans="1:6" ht="18" customHeight="1">
      <c r="A83" s="14">
        <v>2</v>
      </c>
      <c r="B83" s="14">
        <v>1</v>
      </c>
      <c r="C83" s="14">
        <v>52</v>
      </c>
      <c r="D83" s="9" t="s">
        <v>41</v>
      </c>
      <c r="E83" s="9" t="s">
        <v>125</v>
      </c>
      <c r="F83" s="9"/>
    </row>
    <row r="84" spans="1:6" ht="18" customHeight="1">
      <c r="A84" s="14">
        <v>2</v>
      </c>
      <c r="B84" s="14">
        <v>1</v>
      </c>
      <c r="C84" s="14">
        <v>53</v>
      </c>
      <c r="D84" s="9" t="s">
        <v>43</v>
      </c>
      <c r="E84" s="9" t="s">
        <v>126</v>
      </c>
      <c r="F84" s="9"/>
    </row>
    <row r="85" spans="1:6" ht="18" customHeight="1">
      <c r="A85" s="14">
        <v>2</v>
      </c>
      <c r="B85" s="14">
        <v>1</v>
      </c>
      <c r="C85" s="14">
        <v>54</v>
      </c>
      <c r="D85" s="9" t="s">
        <v>45</v>
      </c>
      <c r="E85" s="9" t="s">
        <v>127</v>
      </c>
      <c r="F85" s="9"/>
    </row>
    <row r="86" spans="1:6" ht="18" customHeight="1">
      <c r="A86" s="14">
        <v>2</v>
      </c>
      <c r="B86" s="14">
        <v>1</v>
      </c>
      <c r="C86" s="14">
        <v>55</v>
      </c>
      <c r="D86" s="9" t="s">
        <v>35</v>
      </c>
      <c r="E86" s="9" t="s">
        <v>128</v>
      </c>
      <c r="F86" s="9"/>
    </row>
    <row r="87" spans="1:6" ht="18" customHeight="1">
      <c r="A87" s="14">
        <v>2</v>
      </c>
      <c r="B87" s="14">
        <v>1</v>
      </c>
      <c r="C87" s="14">
        <v>56</v>
      </c>
      <c r="D87" s="9" t="s">
        <v>41</v>
      </c>
      <c r="E87" s="9" t="s">
        <v>129</v>
      </c>
      <c r="F87" s="9"/>
    </row>
    <row r="88" spans="1:6" ht="18" customHeight="1">
      <c r="A88" s="14">
        <v>2</v>
      </c>
      <c r="B88" s="14">
        <v>1</v>
      </c>
      <c r="C88" s="14">
        <v>57</v>
      </c>
      <c r="D88" s="9" t="s">
        <v>39</v>
      </c>
      <c r="E88" s="9" t="s">
        <v>130</v>
      </c>
      <c r="F88" s="9"/>
    </row>
    <row r="89" spans="1:6" ht="18" customHeight="1">
      <c r="A89" s="14">
        <v>2</v>
      </c>
      <c r="B89" s="14">
        <v>2</v>
      </c>
      <c r="C89" s="14">
        <v>58</v>
      </c>
      <c r="D89" s="9" t="s">
        <v>56</v>
      </c>
      <c r="E89" s="9" t="s">
        <v>131</v>
      </c>
      <c r="F89" s="9"/>
    </row>
    <row r="90" spans="1:6" ht="18" customHeight="1">
      <c r="A90" s="14">
        <v>2</v>
      </c>
      <c r="B90" s="14">
        <v>2</v>
      </c>
      <c r="C90" s="14">
        <v>59</v>
      </c>
      <c r="D90" s="9" t="s">
        <v>43</v>
      </c>
      <c r="E90" s="9" t="s">
        <v>132</v>
      </c>
      <c r="F90" s="9"/>
    </row>
    <row r="91" spans="1:6" ht="18" customHeight="1">
      <c r="A91" s="14">
        <v>2</v>
      </c>
      <c r="B91" s="14">
        <v>2</v>
      </c>
      <c r="C91" s="14">
        <v>60</v>
      </c>
      <c r="D91" s="9" t="s">
        <v>45</v>
      </c>
      <c r="E91" s="9" t="s">
        <v>133</v>
      </c>
      <c r="F91" s="9"/>
    </row>
    <row r="92" spans="1:6" ht="18" customHeight="1">
      <c r="A92" s="14">
        <v>2</v>
      </c>
      <c r="B92" s="14">
        <v>2</v>
      </c>
      <c r="C92" s="14">
        <v>61</v>
      </c>
      <c r="D92" s="9" t="s">
        <v>41</v>
      </c>
      <c r="E92" s="9" t="s">
        <v>134</v>
      </c>
      <c r="F92" s="9"/>
    </row>
    <row r="93" spans="1:6" ht="18" customHeight="1">
      <c r="A93" s="14">
        <v>2</v>
      </c>
      <c r="B93" s="14">
        <v>2</v>
      </c>
      <c r="C93" s="14">
        <v>62</v>
      </c>
      <c r="D93" s="9" t="s">
        <v>35</v>
      </c>
      <c r="E93" s="9" t="s">
        <v>135</v>
      </c>
      <c r="F93" s="9"/>
    </row>
    <row r="94" spans="1:6" ht="18" customHeight="1">
      <c r="A94" s="14">
        <v>2</v>
      </c>
      <c r="B94" s="14">
        <v>2</v>
      </c>
      <c r="C94" s="14">
        <v>63</v>
      </c>
      <c r="D94" s="9" t="s">
        <v>39</v>
      </c>
      <c r="E94" s="9" t="s">
        <v>136</v>
      </c>
      <c r="F94" s="9"/>
    </row>
    <row r="95" spans="1:6" ht="18" customHeight="1">
      <c r="A95" s="14">
        <v>2</v>
      </c>
      <c r="B95" s="14">
        <v>3</v>
      </c>
      <c r="C95" s="14">
        <v>64</v>
      </c>
      <c r="D95" s="9" t="s">
        <v>43</v>
      </c>
      <c r="E95" s="9" t="s">
        <v>137</v>
      </c>
      <c r="F95" s="9"/>
    </row>
    <row r="96" spans="1:6" ht="18" customHeight="1">
      <c r="A96" s="14">
        <v>2</v>
      </c>
      <c r="B96" s="14">
        <v>3</v>
      </c>
      <c r="C96" s="14">
        <v>65</v>
      </c>
      <c r="D96" s="9" t="s">
        <v>41</v>
      </c>
      <c r="E96" s="9" t="s">
        <v>138</v>
      </c>
      <c r="F96" s="9"/>
    </row>
    <row r="97" spans="1:6" ht="18" customHeight="1">
      <c r="A97" s="14">
        <v>2</v>
      </c>
      <c r="B97" s="14">
        <v>3</v>
      </c>
      <c r="C97" s="14">
        <v>66</v>
      </c>
      <c r="D97" s="9" t="s">
        <v>39</v>
      </c>
      <c r="E97" s="9" t="s">
        <v>139</v>
      </c>
      <c r="F97" s="9"/>
    </row>
    <row r="98" spans="1:6" ht="18" customHeight="1">
      <c r="A98" s="14">
        <v>2</v>
      </c>
      <c r="B98" s="14">
        <v>3</v>
      </c>
      <c r="C98" s="14">
        <v>67</v>
      </c>
      <c r="D98" s="9" t="s">
        <v>56</v>
      </c>
      <c r="E98" s="9" t="s">
        <v>140</v>
      </c>
      <c r="F98" s="9"/>
    </row>
    <row r="99" spans="1:6" ht="18" customHeight="1">
      <c r="A99" s="14">
        <v>2</v>
      </c>
      <c r="B99" s="14">
        <v>3</v>
      </c>
      <c r="C99" s="14">
        <v>68</v>
      </c>
      <c r="D99" s="9" t="s">
        <v>35</v>
      </c>
      <c r="E99" s="9" t="s">
        <v>141</v>
      </c>
      <c r="F99" s="9"/>
    </row>
    <row r="100" spans="1:6" ht="18" customHeight="1">
      <c r="A100" s="14">
        <v>2</v>
      </c>
      <c r="B100" s="14">
        <v>3</v>
      </c>
      <c r="C100" s="14">
        <v>69</v>
      </c>
      <c r="D100" s="9" t="s">
        <v>45</v>
      </c>
      <c r="E100" s="9" t="s">
        <v>142</v>
      </c>
      <c r="F100" s="9"/>
    </row>
    <row r="101" spans="1:6" ht="18" customHeight="1">
      <c r="A101" s="14">
        <v>2</v>
      </c>
      <c r="B101" s="14">
        <v>4</v>
      </c>
      <c r="C101" s="14">
        <v>70</v>
      </c>
      <c r="D101" s="9" t="s">
        <v>35</v>
      </c>
      <c r="E101" s="9" t="s">
        <v>143</v>
      </c>
      <c r="F101" s="9"/>
    </row>
    <row r="102" spans="1:6" ht="18" customHeight="1">
      <c r="A102" s="14">
        <v>2</v>
      </c>
      <c r="B102" s="14">
        <v>4</v>
      </c>
      <c r="C102" s="14">
        <v>71</v>
      </c>
      <c r="D102" s="9" t="s">
        <v>43</v>
      </c>
      <c r="E102" s="9" t="s">
        <v>144</v>
      </c>
      <c r="F102" s="9"/>
    </row>
    <row r="103" spans="1:6" ht="18" customHeight="1">
      <c r="A103" s="14">
        <v>2</v>
      </c>
      <c r="B103" s="14">
        <v>4</v>
      </c>
      <c r="C103" s="14">
        <v>72</v>
      </c>
      <c r="D103" s="9" t="s">
        <v>41</v>
      </c>
      <c r="E103" s="9" t="s">
        <v>145</v>
      </c>
      <c r="F103" s="9"/>
    </row>
    <row r="104" spans="1:6" ht="18" customHeight="1">
      <c r="A104" s="14">
        <v>2</v>
      </c>
      <c r="B104" s="14">
        <v>4</v>
      </c>
      <c r="C104" s="14">
        <v>73</v>
      </c>
      <c r="D104" s="9" t="s">
        <v>45</v>
      </c>
      <c r="E104" s="9" t="s">
        <v>146</v>
      </c>
      <c r="F104" s="9"/>
    </row>
    <row r="105" spans="1:6" ht="18" customHeight="1">
      <c r="A105" s="14">
        <v>2</v>
      </c>
      <c r="B105" s="14">
        <v>4</v>
      </c>
      <c r="C105" s="14">
        <v>74</v>
      </c>
      <c r="D105" s="9" t="s">
        <v>35</v>
      </c>
      <c r="E105" s="9" t="s">
        <v>147</v>
      </c>
      <c r="F105" s="9"/>
    </row>
    <row r="106" spans="1:6" ht="18" customHeight="1">
      <c r="A106" s="14">
        <v>2</v>
      </c>
      <c r="B106" s="14">
        <v>4</v>
      </c>
      <c r="C106" s="14">
        <v>75</v>
      </c>
      <c r="D106" s="9" t="s">
        <v>39</v>
      </c>
      <c r="E106" s="9" t="s">
        <v>148</v>
      </c>
      <c r="F106" s="9"/>
    </row>
    <row r="107" spans="1:6" ht="18" customHeight="1">
      <c r="A107" s="14">
        <v>2</v>
      </c>
      <c r="B107" s="14">
        <v>5</v>
      </c>
      <c r="C107" s="14">
        <v>76</v>
      </c>
      <c r="D107" s="9" t="s">
        <v>43</v>
      </c>
      <c r="E107" s="9" t="s">
        <v>149</v>
      </c>
      <c r="F107" s="9"/>
    </row>
    <row r="108" spans="1:6" ht="18" customHeight="1">
      <c r="A108" s="14">
        <v>2</v>
      </c>
      <c r="B108" s="14">
        <v>5</v>
      </c>
      <c r="C108" s="14">
        <v>77</v>
      </c>
      <c r="D108" s="9" t="s">
        <v>41</v>
      </c>
      <c r="E108" s="9" t="s">
        <v>150</v>
      </c>
      <c r="F108" s="9"/>
    </row>
    <row r="109" spans="1:6" ht="18" customHeight="1">
      <c r="A109" s="14">
        <v>2</v>
      </c>
      <c r="B109" s="14">
        <v>5</v>
      </c>
      <c r="C109" s="14">
        <v>78</v>
      </c>
      <c r="D109" s="9" t="s">
        <v>45</v>
      </c>
      <c r="E109" s="9" t="s">
        <v>151</v>
      </c>
      <c r="F109" s="9"/>
    </row>
    <row r="110" spans="1:6" ht="18" customHeight="1">
      <c r="A110" s="14">
        <v>2</v>
      </c>
      <c r="B110" s="14">
        <v>5</v>
      </c>
      <c r="C110" s="14">
        <v>79</v>
      </c>
      <c r="D110" s="9" t="s">
        <v>35</v>
      </c>
      <c r="E110" s="9" t="s">
        <v>152</v>
      </c>
      <c r="F110" s="9"/>
    </row>
    <row r="111" spans="1:6" ht="18" customHeight="1">
      <c r="A111" s="14">
        <v>2</v>
      </c>
      <c r="B111" s="14">
        <v>5</v>
      </c>
      <c r="C111" s="14">
        <v>80</v>
      </c>
      <c r="D111" s="9" t="s">
        <v>39</v>
      </c>
      <c r="E111" s="9" t="s">
        <v>153</v>
      </c>
      <c r="F111" s="9"/>
    </row>
    <row r="112" spans="1:6" ht="18" customHeight="1">
      <c r="A112" s="14">
        <v>2</v>
      </c>
      <c r="B112" s="14">
        <v>5</v>
      </c>
      <c r="C112" s="14">
        <v>81</v>
      </c>
      <c r="D112" s="9" t="s">
        <v>56</v>
      </c>
      <c r="E112" s="9" t="s">
        <v>154</v>
      </c>
      <c r="F112" s="9"/>
    </row>
    <row r="113" spans="1:6" ht="18" customHeight="1">
      <c r="A113" s="14">
        <v>2</v>
      </c>
      <c r="B113" s="14">
        <v>5</v>
      </c>
      <c r="C113" s="14">
        <v>82</v>
      </c>
      <c r="D113" s="9" t="s">
        <v>52</v>
      </c>
      <c r="E113" s="9" t="s">
        <v>155</v>
      </c>
      <c r="F113" s="9"/>
    </row>
    <row r="114" spans="1:6" ht="18" customHeight="1">
      <c r="A114" s="14">
        <v>2</v>
      </c>
      <c r="B114" s="14">
        <v>5</v>
      </c>
      <c r="C114" s="14">
        <v>83</v>
      </c>
      <c r="D114" s="9" t="s">
        <v>41</v>
      </c>
      <c r="E114" s="9" t="s">
        <v>156</v>
      </c>
      <c r="F114" s="9"/>
    </row>
    <row r="115" spans="1:6" ht="18" customHeight="1">
      <c r="A115" s="14">
        <v>2</v>
      </c>
      <c r="B115" s="14">
        <v>5</v>
      </c>
      <c r="C115" s="14">
        <v>84</v>
      </c>
      <c r="D115" s="9" t="s">
        <v>35</v>
      </c>
      <c r="E115" s="9" t="s">
        <v>157</v>
      </c>
      <c r="F115" s="9"/>
    </row>
    <row r="116" spans="1:6" ht="18" customHeight="1">
      <c r="A116" s="14">
        <v>2</v>
      </c>
      <c r="B116" s="14">
        <v>5</v>
      </c>
      <c r="C116" s="14">
        <v>85</v>
      </c>
      <c r="D116" s="9" t="s">
        <v>52</v>
      </c>
      <c r="E116" s="9" t="s">
        <v>158</v>
      </c>
      <c r="F116" s="9"/>
    </row>
    <row r="117" spans="1:6" ht="18" customHeight="1">
      <c r="A117" s="14">
        <v>2</v>
      </c>
      <c r="B117" s="14">
        <v>6</v>
      </c>
      <c r="C117" s="14">
        <v>86</v>
      </c>
      <c r="D117" s="9" t="s">
        <v>43</v>
      </c>
      <c r="E117" s="9" t="s">
        <v>159</v>
      </c>
      <c r="F117" s="9"/>
    </row>
    <row r="118" spans="1:6" ht="18" customHeight="1">
      <c r="A118" s="14">
        <v>2</v>
      </c>
      <c r="B118" s="14">
        <v>6</v>
      </c>
      <c r="C118" s="14">
        <v>87</v>
      </c>
      <c r="D118" s="9" t="s">
        <v>41</v>
      </c>
      <c r="E118" s="9" t="s">
        <v>160</v>
      </c>
      <c r="F118" s="9"/>
    </row>
    <row r="119" spans="1:6" ht="18" customHeight="1">
      <c r="A119" s="14">
        <v>2</v>
      </c>
      <c r="B119" s="14">
        <v>6</v>
      </c>
      <c r="C119" s="14">
        <v>88</v>
      </c>
      <c r="D119" s="9" t="s">
        <v>45</v>
      </c>
      <c r="E119" s="9" t="s">
        <v>161</v>
      </c>
      <c r="F119" s="9"/>
    </row>
    <row r="120" spans="1:6" ht="18" customHeight="1">
      <c r="A120" s="14">
        <v>2</v>
      </c>
      <c r="B120" s="14">
        <v>6</v>
      </c>
      <c r="C120" s="14">
        <v>89</v>
      </c>
      <c r="D120" s="9" t="s">
        <v>35</v>
      </c>
      <c r="E120" s="9" t="s">
        <v>162</v>
      </c>
      <c r="F120" s="9"/>
    </row>
    <row r="121" spans="1:6" ht="18" customHeight="1">
      <c r="A121" s="14">
        <v>2</v>
      </c>
      <c r="B121" s="14">
        <v>6</v>
      </c>
      <c r="C121" s="14">
        <v>90</v>
      </c>
      <c r="D121" s="9" t="s">
        <v>39</v>
      </c>
      <c r="E121" s="9" t="s">
        <v>163</v>
      </c>
      <c r="F121" s="9"/>
    </row>
    <row r="122" spans="1:6" ht="18" customHeight="1">
      <c r="A122" s="14">
        <v>2</v>
      </c>
      <c r="B122" s="14">
        <v>6</v>
      </c>
      <c r="C122" s="14">
        <v>91</v>
      </c>
      <c r="D122" s="9" t="s">
        <v>52</v>
      </c>
      <c r="E122" s="9" t="s">
        <v>164</v>
      </c>
      <c r="F122" s="9"/>
    </row>
    <row r="123" spans="1:6" ht="18" customHeight="1">
      <c r="A123" s="14">
        <v>2</v>
      </c>
      <c r="B123" s="14">
        <v>6</v>
      </c>
      <c r="C123" s="14">
        <v>92</v>
      </c>
      <c r="D123" s="9" t="s">
        <v>41</v>
      </c>
      <c r="E123" s="9" t="s">
        <v>165</v>
      </c>
      <c r="F123" s="9"/>
    </row>
    <row r="124" spans="1:6" ht="18" customHeight="1">
      <c r="A124" s="14">
        <v>2</v>
      </c>
      <c r="B124" s="14">
        <v>6</v>
      </c>
      <c r="C124" s="14">
        <v>93</v>
      </c>
      <c r="D124" s="9" t="s">
        <v>35</v>
      </c>
      <c r="E124" s="9" t="s">
        <v>166</v>
      </c>
      <c r="F124" s="9"/>
    </row>
    <row r="125" spans="1:6" ht="18" customHeight="1">
      <c r="A125" s="14">
        <v>3</v>
      </c>
      <c r="B125" s="14">
        <v>1</v>
      </c>
      <c r="C125" s="14">
        <v>94</v>
      </c>
      <c r="D125" s="9" t="s">
        <v>43</v>
      </c>
      <c r="E125" s="9" t="s">
        <v>167</v>
      </c>
      <c r="F125" s="9"/>
    </row>
    <row r="126" spans="1:6" ht="18" customHeight="1">
      <c r="A126" s="14">
        <v>3</v>
      </c>
      <c r="B126" s="14">
        <v>1</v>
      </c>
      <c r="C126" s="14">
        <v>95</v>
      </c>
      <c r="D126" s="9" t="s">
        <v>41</v>
      </c>
      <c r="E126" s="9" t="s">
        <v>168</v>
      </c>
      <c r="F126" s="9"/>
    </row>
    <row r="127" spans="1:6" ht="18" customHeight="1">
      <c r="A127" s="14">
        <v>3</v>
      </c>
      <c r="B127" s="14">
        <v>1</v>
      </c>
      <c r="C127" s="14">
        <v>96</v>
      </c>
      <c r="D127" s="9" t="s">
        <v>45</v>
      </c>
      <c r="E127" s="9" t="s">
        <v>169</v>
      </c>
      <c r="F127" s="9"/>
    </row>
    <row r="128" spans="1:6" ht="18" customHeight="1">
      <c r="A128" s="14">
        <v>3</v>
      </c>
      <c r="B128" s="14">
        <v>1</v>
      </c>
      <c r="C128" s="14">
        <v>97</v>
      </c>
      <c r="D128" s="9" t="s">
        <v>35</v>
      </c>
      <c r="E128" s="9" t="s">
        <v>170</v>
      </c>
      <c r="F128" s="9"/>
    </row>
    <row r="129" spans="1:6" ht="18" customHeight="1">
      <c r="A129" s="14">
        <v>3</v>
      </c>
      <c r="B129" s="14">
        <v>1</v>
      </c>
      <c r="C129" s="14">
        <v>98</v>
      </c>
      <c r="D129" s="9" t="s">
        <v>39</v>
      </c>
      <c r="E129" s="9" t="s">
        <v>171</v>
      </c>
      <c r="F129" s="9"/>
    </row>
    <row r="130" spans="1:6" ht="18" customHeight="1">
      <c r="A130" s="14">
        <v>3</v>
      </c>
      <c r="B130" s="14">
        <v>1</v>
      </c>
      <c r="C130" s="14">
        <v>99</v>
      </c>
      <c r="D130" s="9" t="s">
        <v>56</v>
      </c>
      <c r="E130" s="9" t="s">
        <v>172</v>
      </c>
      <c r="F130" s="9"/>
    </row>
    <row r="131" spans="1:6" ht="18" customHeight="1">
      <c r="A131" s="14">
        <v>3</v>
      </c>
      <c r="B131" s="14">
        <v>1</v>
      </c>
      <c r="C131" s="14">
        <v>100</v>
      </c>
      <c r="D131" s="9" t="s">
        <v>52</v>
      </c>
      <c r="E131" s="9" t="s">
        <v>173</v>
      </c>
      <c r="F131" s="9"/>
    </row>
    <row r="132" spans="1:6" ht="18" customHeight="1">
      <c r="A132" s="14">
        <v>3</v>
      </c>
      <c r="B132" s="14">
        <v>1</v>
      </c>
      <c r="C132" s="14">
        <v>101</v>
      </c>
      <c r="D132" s="9" t="s">
        <v>41</v>
      </c>
      <c r="E132" s="9" t="s">
        <v>174</v>
      </c>
      <c r="F132" s="9"/>
    </row>
    <row r="133" spans="1:6" ht="18" customHeight="1">
      <c r="A133" s="14">
        <v>3</v>
      </c>
      <c r="B133" s="14">
        <v>1</v>
      </c>
      <c r="C133" s="14">
        <v>102</v>
      </c>
      <c r="D133" s="9" t="s">
        <v>35</v>
      </c>
      <c r="E133" s="9" t="s">
        <v>175</v>
      </c>
      <c r="F133" s="9"/>
    </row>
    <row r="134" spans="1:6" ht="18" customHeight="1">
      <c r="A134" s="14">
        <v>3</v>
      </c>
      <c r="B134" s="14">
        <v>1</v>
      </c>
      <c r="C134" s="14">
        <v>103</v>
      </c>
      <c r="D134" s="9" t="s">
        <v>45</v>
      </c>
      <c r="E134" s="9" t="s">
        <v>176</v>
      </c>
      <c r="F134" s="9"/>
    </row>
    <row r="135" spans="1:6" ht="18" customHeight="1">
      <c r="A135" s="14">
        <v>3</v>
      </c>
      <c r="B135" s="14">
        <v>1</v>
      </c>
      <c r="C135" s="14">
        <v>104</v>
      </c>
      <c r="D135" s="9" t="s">
        <v>43</v>
      </c>
      <c r="E135" s="9" t="s">
        <v>177</v>
      </c>
      <c r="F135" s="9"/>
    </row>
    <row r="136" spans="1:6" ht="18" customHeight="1">
      <c r="A136" s="14">
        <v>3</v>
      </c>
      <c r="B136" s="14">
        <v>1</v>
      </c>
      <c r="C136" s="14">
        <v>105</v>
      </c>
      <c r="D136" s="9" t="s">
        <v>65</v>
      </c>
      <c r="E136" s="9" t="s">
        <v>178</v>
      </c>
      <c r="F136" s="9"/>
    </row>
    <row r="137" spans="1:6" ht="18" customHeight="1">
      <c r="A137" s="14">
        <v>3</v>
      </c>
      <c r="B137" s="14">
        <v>1</v>
      </c>
      <c r="C137" s="14">
        <v>106</v>
      </c>
      <c r="D137" s="9" t="s">
        <v>41</v>
      </c>
      <c r="E137" s="9" t="s">
        <v>179</v>
      </c>
      <c r="F137" s="9"/>
    </row>
    <row r="138" spans="1:6" ht="18" customHeight="1">
      <c r="A138" s="14">
        <v>3</v>
      </c>
      <c r="B138" s="14">
        <v>1</v>
      </c>
      <c r="C138" s="14">
        <v>107</v>
      </c>
      <c r="D138" s="9" t="s">
        <v>35</v>
      </c>
      <c r="E138" s="9" t="s">
        <v>180</v>
      </c>
      <c r="F138" s="9"/>
    </row>
    <row r="139" spans="1:6" ht="18" customHeight="1">
      <c r="A139" s="14">
        <v>3</v>
      </c>
      <c r="B139" s="14">
        <v>1</v>
      </c>
      <c r="C139" s="14">
        <v>108</v>
      </c>
      <c r="D139" s="9" t="s">
        <v>52</v>
      </c>
      <c r="E139" s="9" t="s">
        <v>181</v>
      </c>
      <c r="F139" s="9"/>
    </row>
    <row r="140" spans="1:6" ht="18" customHeight="1">
      <c r="A140" s="14">
        <v>3</v>
      </c>
      <c r="B140" s="14">
        <v>2</v>
      </c>
      <c r="C140" s="14">
        <v>109</v>
      </c>
      <c r="D140" s="9" t="s">
        <v>43</v>
      </c>
      <c r="E140" s="9" t="s">
        <v>182</v>
      </c>
      <c r="F140" s="9"/>
    </row>
    <row r="141" spans="1:6" ht="18" customHeight="1">
      <c r="A141" s="14">
        <v>3</v>
      </c>
      <c r="B141" s="14">
        <v>2</v>
      </c>
      <c r="C141" s="14">
        <v>110</v>
      </c>
      <c r="D141" s="9" t="s">
        <v>65</v>
      </c>
      <c r="E141" s="9" t="s">
        <v>183</v>
      </c>
      <c r="F141" s="9"/>
    </row>
    <row r="142" spans="1:6" ht="18" customHeight="1">
      <c r="A142" s="14">
        <v>3</v>
      </c>
      <c r="B142" s="14">
        <v>2</v>
      </c>
      <c r="C142" s="14">
        <v>111</v>
      </c>
      <c r="D142" s="9" t="s">
        <v>45</v>
      </c>
      <c r="E142" s="9" t="s">
        <v>184</v>
      </c>
      <c r="F142" s="9"/>
    </row>
    <row r="143" spans="1:6" ht="18" customHeight="1">
      <c r="A143" s="14">
        <v>3</v>
      </c>
      <c r="B143" s="14">
        <v>2</v>
      </c>
      <c r="C143" s="14">
        <v>112</v>
      </c>
      <c r="D143" s="9" t="s">
        <v>35</v>
      </c>
      <c r="E143" s="9" t="s">
        <v>185</v>
      </c>
      <c r="F143" s="9"/>
    </row>
    <row r="144" spans="1:6" ht="18" customHeight="1">
      <c r="A144" s="14">
        <v>3</v>
      </c>
      <c r="B144" s="14">
        <v>2</v>
      </c>
      <c r="C144" s="14">
        <v>113</v>
      </c>
      <c r="D144" s="9" t="s">
        <v>41</v>
      </c>
      <c r="E144" s="9" t="s">
        <v>186</v>
      </c>
      <c r="F144" s="9"/>
    </row>
    <row r="145" spans="1:6" ht="18" customHeight="1">
      <c r="A145" s="14">
        <v>3</v>
      </c>
      <c r="B145" s="14">
        <v>2</v>
      </c>
      <c r="C145" s="14">
        <v>114</v>
      </c>
      <c r="D145" s="9" t="s">
        <v>33</v>
      </c>
      <c r="E145" s="9" t="s">
        <v>187</v>
      </c>
      <c r="F145" s="9"/>
    </row>
    <row r="146" spans="1:6" ht="18" customHeight="1">
      <c r="A146" s="14">
        <v>3</v>
      </c>
      <c r="B146" s="14">
        <v>2</v>
      </c>
      <c r="C146" s="14">
        <v>115</v>
      </c>
      <c r="D146" s="9" t="s">
        <v>39</v>
      </c>
      <c r="E146" s="9" t="s">
        <v>188</v>
      </c>
      <c r="F146" s="9"/>
    </row>
    <row r="147" spans="1:6" ht="18" customHeight="1">
      <c r="A147" s="14">
        <v>3</v>
      </c>
      <c r="B147" s="14">
        <v>3</v>
      </c>
      <c r="C147" s="14">
        <v>116</v>
      </c>
      <c r="D147" s="9" t="s">
        <v>43</v>
      </c>
      <c r="E147" s="9" t="s">
        <v>189</v>
      </c>
      <c r="F147" s="9"/>
    </row>
    <row r="148" spans="1:6" ht="18" customHeight="1">
      <c r="A148" s="14">
        <v>3</v>
      </c>
      <c r="B148" s="14">
        <v>3</v>
      </c>
      <c r="C148" s="14">
        <v>117</v>
      </c>
      <c r="D148" s="9" t="s">
        <v>45</v>
      </c>
      <c r="E148" s="9" t="s">
        <v>190</v>
      </c>
      <c r="F148" s="9"/>
    </row>
    <row r="149" spans="1:6" ht="18" customHeight="1">
      <c r="A149" s="14">
        <v>3</v>
      </c>
      <c r="B149" s="14">
        <v>3</v>
      </c>
      <c r="C149" s="14">
        <v>118</v>
      </c>
      <c r="D149" s="9" t="s">
        <v>41</v>
      </c>
      <c r="E149" s="9" t="s">
        <v>191</v>
      </c>
      <c r="F149" s="9"/>
    </row>
    <row r="150" spans="1:6" ht="18" customHeight="1">
      <c r="A150" s="14">
        <v>3</v>
      </c>
      <c r="B150" s="14">
        <v>3</v>
      </c>
      <c r="C150" s="14">
        <v>119</v>
      </c>
      <c r="D150" s="9" t="s">
        <v>35</v>
      </c>
      <c r="E150" s="9" t="s">
        <v>192</v>
      </c>
      <c r="F150" s="9"/>
    </row>
    <row r="151" spans="1:6" ht="18" customHeight="1">
      <c r="A151" s="14">
        <v>3</v>
      </c>
      <c r="B151" s="14">
        <v>3</v>
      </c>
      <c r="C151" s="14">
        <v>120</v>
      </c>
      <c r="D151" s="9" t="s">
        <v>39</v>
      </c>
      <c r="E151" s="9" t="s">
        <v>193</v>
      </c>
      <c r="F151" s="9"/>
    </row>
    <row r="152" spans="1:6" ht="18" customHeight="1">
      <c r="A152" s="14">
        <v>3</v>
      </c>
      <c r="B152" s="14">
        <v>3</v>
      </c>
      <c r="C152" s="14">
        <v>121</v>
      </c>
      <c r="D152" s="9" t="s">
        <v>52</v>
      </c>
      <c r="E152" s="9" t="s">
        <v>194</v>
      </c>
      <c r="F152" s="9"/>
    </row>
    <row r="153" spans="1:6" ht="18" customHeight="1">
      <c r="A153" s="14">
        <v>3</v>
      </c>
      <c r="B153" s="14">
        <v>3</v>
      </c>
      <c r="C153" s="14">
        <v>122</v>
      </c>
      <c r="D153" s="9" t="s">
        <v>41</v>
      </c>
      <c r="E153" s="9" t="s">
        <v>195</v>
      </c>
      <c r="F153" s="9"/>
    </row>
    <row r="154" spans="1:6" ht="18" customHeight="1">
      <c r="A154" s="14">
        <v>3</v>
      </c>
      <c r="B154" s="14">
        <v>3</v>
      </c>
      <c r="C154" s="14">
        <v>123</v>
      </c>
      <c r="D154" s="9" t="s">
        <v>35</v>
      </c>
      <c r="E154" s="9" t="s">
        <v>196</v>
      </c>
      <c r="F154" s="9"/>
    </row>
    <row r="155" spans="1:6" ht="18" customHeight="1">
      <c r="A155" s="14">
        <v>3</v>
      </c>
      <c r="B155" s="14">
        <v>3</v>
      </c>
      <c r="C155" s="14">
        <v>124</v>
      </c>
      <c r="D155" s="9" t="s">
        <v>45</v>
      </c>
      <c r="E155" s="9" t="s">
        <v>197</v>
      </c>
      <c r="F155" s="9"/>
    </row>
    <row r="156" spans="1:6" ht="18" customHeight="1">
      <c r="A156" s="14">
        <v>3</v>
      </c>
      <c r="B156" s="14">
        <v>3</v>
      </c>
      <c r="C156" s="14">
        <v>125</v>
      </c>
      <c r="D156" s="9" t="s">
        <v>35</v>
      </c>
      <c r="E156" s="9" t="s">
        <v>198</v>
      </c>
      <c r="F156" s="9"/>
    </row>
    <row r="157" spans="1:6" ht="18" customHeight="1">
      <c r="A157" s="14">
        <v>3</v>
      </c>
      <c r="B157" s="14">
        <v>4</v>
      </c>
      <c r="C157" s="14">
        <v>126</v>
      </c>
      <c r="D157" s="9" t="s">
        <v>43</v>
      </c>
      <c r="E157" s="9" t="s">
        <v>199</v>
      </c>
      <c r="F157" s="9"/>
    </row>
    <row r="158" spans="1:6" ht="18" customHeight="1">
      <c r="A158" s="14">
        <v>3</v>
      </c>
      <c r="B158" s="14">
        <v>4</v>
      </c>
      <c r="C158" s="14">
        <v>127</v>
      </c>
      <c r="D158" s="9" t="s">
        <v>41</v>
      </c>
      <c r="E158" s="9" t="s">
        <v>200</v>
      </c>
      <c r="F158" s="9"/>
    </row>
    <row r="159" spans="1:6" ht="18" customHeight="1">
      <c r="A159" s="14">
        <v>3</v>
      </c>
      <c r="B159" s="14">
        <v>4</v>
      </c>
      <c r="C159" s="14">
        <v>128</v>
      </c>
      <c r="D159" s="9" t="s">
        <v>35</v>
      </c>
      <c r="E159" s="9" t="s">
        <v>201</v>
      </c>
      <c r="F159" s="9"/>
    </row>
    <row r="160" spans="1:6" ht="18" customHeight="1">
      <c r="A160" s="14">
        <v>3</v>
      </c>
      <c r="B160" s="14">
        <v>4</v>
      </c>
      <c r="C160" s="14">
        <v>129</v>
      </c>
      <c r="D160" s="9" t="s">
        <v>45</v>
      </c>
      <c r="E160" s="9" t="s">
        <v>202</v>
      </c>
      <c r="F160" s="9"/>
    </row>
    <row r="161" spans="1:6" ht="18" customHeight="1">
      <c r="A161" s="14">
        <v>3</v>
      </c>
      <c r="B161" s="14">
        <v>4</v>
      </c>
      <c r="C161" s="14">
        <v>130</v>
      </c>
      <c r="D161" s="9" t="s">
        <v>39</v>
      </c>
      <c r="E161" s="9" t="s">
        <v>203</v>
      </c>
      <c r="F161" s="9"/>
    </row>
    <row r="162" spans="1:6" ht="18" customHeight="1">
      <c r="A162" s="14">
        <v>3</v>
      </c>
      <c r="B162" s="14">
        <v>4</v>
      </c>
      <c r="C162" s="14">
        <v>131</v>
      </c>
      <c r="D162" s="9" t="s">
        <v>33</v>
      </c>
      <c r="E162" s="9" t="s">
        <v>204</v>
      </c>
      <c r="F162" s="9"/>
    </row>
    <row r="163" spans="1:6" ht="18" customHeight="1">
      <c r="A163" s="14">
        <v>3</v>
      </c>
      <c r="B163" s="14">
        <v>4</v>
      </c>
      <c r="C163" s="14">
        <v>132</v>
      </c>
      <c r="D163" s="9" t="s">
        <v>41</v>
      </c>
      <c r="E163" s="9" t="s">
        <v>205</v>
      </c>
      <c r="F163" s="9"/>
    </row>
    <row r="164" spans="1:6" ht="18" customHeight="1">
      <c r="A164" s="14">
        <v>3</v>
      </c>
      <c r="B164" s="14">
        <v>4</v>
      </c>
      <c r="C164" s="14">
        <v>133</v>
      </c>
      <c r="D164" s="9" t="s">
        <v>35</v>
      </c>
      <c r="E164" s="9" t="s">
        <v>206</v>
      </c>
      <c r="F164" s="9"/>
    </row>
    <row r="165" spans="1:6" ht="18" customHeight="1">
      <c r="A165" s="14">
        <v>3</v>
      </c>
      <c r="B165" s="14">
        <v>4</v>
      </c>
      <c r="C165" s="14">
        <v>134</v>
      </c>
      <c r="D165" s="9" t="s">
        <v>52</v>
      </c>
      <c r="E165" s="9" t="s">
        <v>207</v>
      </c>
      <c r="F165" s="9"/>
    </row>
    <row r="166" spans="1:6" ht="18" customHeight="1">
      <c r="A166" s="14">
        <v>3</v>
      </c>
      <c r="B166" s="14">
        <v>4</v>
      </c>
      <c r="C166" s="14">
        <v>135</v>
      </c>
      <c r="D166" s="9" t="s">
        <v>45</v>
      </c>
      <c r="E166" s="9" t="s">
        <v>208</v>
      </c>
      <c r="F166" s="9"/>
    </row>
    <row r="167" spans="1:6" ht="18" customHeight="1">
      <c r="A167" s="14">
        <v>3</v>
      </c>
      <c r="B167" s="14">
        <v>4</v>
      </c>
      <c r="C167" s="14">
        <v>136</v>
      </c>
      <c r="D167" s="9" t="s">
        <v>35</v>
      </c>
      <c r="E167" s="9" t="s">
        <v>209</v>
      </c>
      <c r="F167" s="9"/>
    </row>
    <row r="168" spans="1:6" ht="18" customHeight="1">
      <c r="A168" s="14">
        <v>3</v>
      </c>
      <c r="B168" s="14">
        <v>4</v>
      </c>
      <c r="C168" s="14">
        <v>137</v>
      </c>
      <c r="D168" s="9" t="s">
        <v>41</v>
      </c>
      <c r="E168" s="9" t="s">
        <v>210</v>
      </c>
      <c r="F168" s="9"/>
    </row>
    <row r="169" spans="1:6" ht="18" customHeight="1">
      <c r="A169" s="14">
        <v>3</v>
      </c>
      <c r="B169" s="14">
        <v>4</v>
      </c>
      <c r="C169" s="14">
        <v>138</v>
      </c>
      <c r="D169" s="9" t="s">
        <v>45</v>
      </c>
      <c r="E169" s="9" t="s">
        <v>211</v>
      </c>
      <c r="F169" s="9"/>
    </row>
    <row r="170" spans="1:6" ht="18" customHeight="1">
      <c r="A170" s="14">
        <v>3</v>
      </c>
      <c r="B170" s="14">
        <v>4</v>
      </c>
      <c r="C170" s="14">
        <v>139</v>
      </c>
      <c r="D170" s="9" t="s">
        <v>35</v>
      </c>
      <c r="E170" s="9" t="s">
        <v>212</v>
      </c>
      <c r="F170" s="9"/>
    </row>
    <row r="171" spans="1:6" ht="18" customHeight="1">
      <c r="A171" s="14">
        <v>3</v>
      </c>
      <c r="B171" s="14">
        <v>4</v>
      </c>
      <c r="C171" s="14">
        <v>140</v>
      </c>
      <c r="D171" s="9" t="s">
        <v>39</v>
      </c>
      <c r="E171" s="9" t="s">
        <v>213</v>
      </c>
      <c r="F171" s="9"/>
    </row>
    <row r="172" spans="1:6" ht="18" customHeight="1">
      <c r="A172" s="34" t="s">
        <v>214</v>
      </c>
      <c r="B172" s="34" t="s">
        <v>214</v>
      </c>
      <c r="C172" s="14">
        <v>189</v>
      </c>
      <c r="D172" s="9" t="s">
        <v>37</v>
      </c>
      <c r="E172" s="9" t="s">
        <v>215</v>
      </c>
      <c r="F172" s="9"/>
    </row>
    <row r="173" spans="1:6" ht="18" customHeight="1">
      <c r="A173" s="34" t="s">
        <v>214</v>
      </c>
      <c r="B173" s="34" t="s">
        <v>214</v>
      </c>
      <c r="C173" s="14">
        <v>190</v>
      </c>
      <c r="D173" s="9" t="s">
        <v>33</v>
      </c>
      <c r="E173" s="9" t="s">
        <v>216</v>
      </c>
      <c r="F173" s="9"/>
    </row>
    <row r="174" spans="1:6" ht="18" customHeight="1">
      <c r="A174" s="34" t="s">
        <v>214</v>
      </c>
      <c r="B174" s="34" t="s">
        <v>214</v>
      </c>
      <c r="C174" s="14">
        <v>190</v>
      </c>
      <c r="D174" s="9" t="s">
        <v>35</v>
      </c>
      <c r="E174" s="9" t="s">
        <v>217</v>
      </c>
      <c r="F174" s="9"/>
    </row>
    <row r="175" spans="1:6" ht="18" customHeight="1">
      <c r="A175" s="34" t="s">
        <v>214</v>
      </c>
      <c r="B175" s="34" t="s">
        <v>214</v>
      </c>
      <c r="C175" s="14">
        <v>190</v>
      </c>
      <c r="D175" s="9" t="s">
        <v>41</v>
      </c>
      <c r="E175" s="9" t="s">
        <v>218</v>
      </c>
      <c r="F175" s="9"/>
    </row>
    <row r="176" spans="1:6" ht="18" customHeight="1">
      <c r="A176" s="34" t="s">
        <v>214</v>
      </c>
      <c r="B176" s="34" t="s">
        <v>214</v>
      </c>
      <c r="C176" s="14">
        <v>190</v>
      </c>
      <c r="D176" s="9" t="s">
        <v>45</v>
      </c>
      <c r="E176" s="9" t="s">
        <v>219</v>
      </c>
      <c r="F176" s="9"/>
    </row>
  </sheetData>
  <conditionalFormatting sqref="D1:D1048576">
    <cfRule type="expression" dxfId="9" priority="1">
      <formula>D1="Other"</formula>
    </cfRule>
    <cfRule type="expression" dxfId="8" priority="2">
      <formula>D1="Effect"</formula>
    </cfRule>
    <cfRule type="expression" dxfId="7" priority="3">
      <formula>D1="Projection"</formula>
    </cfRule>
    <cfRule type="expression" dxfId="6" priority="4">
      <formula>D1="Sound"</formula>
    </cfRule>
    <cfRule type="expression" dxfId="5" priority="5">
      <formula>D1="Props"</formula>
    </cfRule>
    <cfRule type="expression" dxfId="4" priority="7">
      <formula>D1="Costumes"</formula>
    </cfRule>
    <cfRule type="expression" dxfId="3" priority="8">
      <formula>D1="Scenery"</formula>
    </cfRule>
    <cfRule type="expression" dxfId="2" priority="9">
      <formula>D1="Lighting"</formula>
    </cfRule>
    <cfRule type="expression" dxfId="1" priority="10">
      <formula>D1="Blocking"</formula>
    </cfRule>
    <cfRule type="expression" dxfId="0" priority="12">
      <formula>D1="Ideas"</formula>
    </cfRule>
  </conditionalFormatting>
  <dataValidations count="4">
    <dataValidation type="list" allowBlank="1" showErrorMessage="1" sqref="D2:D970" xr:uid="{00000000-0002-0000-0200-000000000000}">
      <formula1>"Ideas,Blocking,Lighting,Scenery,Costumes,Props,Sound,Projection,Effect,Other"</formula1>
    </dataValidation>
    <dataValidation type="list" allowBlank="1" sqref="B2:B970" xr:uid="{00000000-0002-0000-0200-000001000000}">
      <formula1>"1,2,3,4,5,6,7,8,Pre-Show,Intermission,Post-Show"</formula1>
    </dataValidation>
    <dataValidation type="list" allowBlank="1" sqref="A2:A970" xr:uid="{00000000-0002-0000-0200-000002000000}">
      <formula1>"1,2,3,4,5,Pre-Show,Intermission,Post-Show"</formula1>
    </dataValidation>
    <dataValidation type="list" allowBlank="1" showInputMessage="1" showErrorMessage="1" sqref="F2:F1328" xr:uid="{79C3363D-2F7F-844B-8C0E-7D1ABEF0A119}">
      <formula1>"Not Started, In Progress, Needs Review, Complete"</formula1>
    </dataValidation>
  </dataValidation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DD7E6B"/>
  </sheetPr>
  <dimension ref="A1:U12"/>
  <sheetViews>
    <sheetView workbookViewId="0">
      <pane ySplit="1" topLeftCell="A2" activePane="bottomLeft" state="frozen"/>
      <selection pane="bottomLeft" activeCell="F23" sqref="F23"/>
    </sheetView>
  </sheetViews>
  <sheetFormatPr defaultColWidth="14.42578125" defaultRowHeight="15" customHeight="1"/>
  <cols>
    <col min="1" max="2" width="18.140625" customWidth="1"/>
    <col min="3" max="3" width="11.42578125" customWidth="1"/>
    <col min="4" max="4" width="15" customWidth="1"/>
    <col min="5" max="5" width="94.5703125" customWidth="1"/>
    <col min="6" max="6" width="30.42578125" customWidth="1"/>
    <col min="7" max="39" width="10" customWidth="1"/>
  </cols>
  <sheetData>
    <row r="1" spans="1:21" ht="18" customHeight="1">
      <c r="A1" s="10" t="s">
        <v>26</v>
      </c>
      <c r="B1" s="10" t="str">
        <f ca="1">IFERROR(__xludf.DUMMYFUNCTION("""COMPUTED_VALUE"""),"SCENE")</f>
        <v>SCENE</v>
      </c>
      <c r="C1" s="10" t="str">
        <f ca="1">IFERROR(__xludf.DUMMYFUNCTION("""COMPUTED_VALUE"""),"PAGE")</f>
        <v>PAGE</v>
      </c>
      <c r="D1" s="11" t="str">
        <f ca="1">IFERROR(__xludf.DUMMYFUNCTION("""COMPUTED_VALUE"""),"ELEMENT")</f>
        <v>ELEMENT</v>
      </c>
      <c r="E1" s="12" t="str">
        <f ca="1">IFERROR(__xludf.DUMMYFUNCTION("""COMPUTED_VALUE"""),"CAPTURE")</f>
        <v>CAPTURE</v>
      </c>
      <c r="F1" s="12" t="str">
        <f ca="1">IFERROR(__xludf.DUMMYFUNCTION("""COMPUTED_VALUE"""),"STATUS")</f>
        <v>STATUS</v>
      </c>
      <c r="G1" s="13" t="str">
        <f ca="1">IFERROR(__xludf.DUMMYFUNCTION("""COMPUTED_VALUE"""),"")</f>
        <v/>
      </c>
      <c r="H1" s="13" t="str">
        <f ca="1">IFERROR(__xludf.DUMMYFUNCTION("""COMPUTED_VALUE"""),"")</f>
        <v/>
      </c>
      <c r="I1" s="13" t="str">
        <f ca="1">IFERROR(__xludf.DUMMYFUNCTION("""COMPUTED_VALUE"""),"")</f>
        <v/>
      </c>
      <c r="J1" s="13" t="str">
        <f ca="1">IFERROR(__xludf.DUMMYFUNCTION("""COMPUTED_VALUE"""),"")</f>
        <v/>
      </c>
      <c r="K1" s="13" t="str">
        <f ca="1">IFERROR(__xludf.DUMMYFUNCTION("""COMPUTED_VALUE"""),"")</f>
        <v/>
      </c>
      <c r="L1" s="13" t="str">
        <f ca="1">IFERROR(__xludf.DUMMYFUNCTION("""COMPUTED_VALUE"""),"")</f>
        <v/>
      </c>
      <c r="M1" s="13" t="str">
        <f ca="1">IFERROR(__xludf.DUMMYFUNCTION("""COMPUTED_VALUE"""),"")</f>
        <v/>
      </c>
      <c r="N1" s="13" t="str">
        <f ca="1">IFERROR(__xludf.DUMMYFUNCTION("""COMPUTED_VALUE"""),"")</f>
        <v/>
      </c>
      <c r="O1" s="13" t="str">
        <f ca="1">IFERROR(__xludf.DUMMYFUNCTION("""COMPUTED_VALUE"""),"")</f>
        <v/>
      </c>
      <c r="P1" s="13" t="str">
        <f ca="1">IFERROR(__xludf.DUMMYFUNCTION("""COMPUTED_VALUE"""),"")</f>
        <v/>
      </c>
      <c r="Q1" s="13" t="str">
        <f ca="1">IFERROR(__xludf.DUMMYFUNCTION("""COMPUTED_VALUE"""),"")</f>
        <v/>
      </c>
      <c r="R1" s="13" t="str">
        <f ca="1">IFERROR(__xludf.DUMMYFUNCTION("""COMPUTED_VALUE"""),"")</f>
        <v/>
      </c>
      <c r="S1" s="13" t="str">
        <f ca="1">IFERROR(__xludf.DUMMYFUNCTION("""COMPUTED_VALUE"""),"")</f>
        <v/>
      </c>
      <c r="T1" s="13" t="str">
        <f ca="1">IFERROR(__xludf.DUMMYFUNCTION("""COMPUTED_VALUE"""),"")</f>
        <v/>
      </c>
      <c r="U1" s="13" t="str">
        <f ca="1">IFERROR(__xludf.DUMMYFUNCTION("""COMPUTED_VALUE"""),"")</f>
        <v/>
      </c>
    </row>
    <row r="2" spans="1:21">
      <c r="A2" s="14" t="str" cm="1">
        <f t="array" ref="A2:F12">_xlfn._xlws.FILTER('SCRIPT ANALYSIS TOOL'!A:F, 'SCRIPT ANALYSIS TOOL'!D:D="IDEAS")</f>
        <v>Pre-Show</v>
      </c>
      <c r="B2" s="14" t="str">
        <v>Pre-Show</v>
      </c>
      <c r="C2" s="14">
        <v>0</v>
      </c>
      <c r="D2" s="15" t="str">
        <v>Ideas</v>
      </c>
      <c r="E2" s="16" t="str">
        <v>Cutout of Annie &amp; Sandy for pictures in lobby</v>
      </c>
      <c r="F2" s="14" t="str">
        <v>Not Started</v>
      </c>
      <c r="G2" s="14"/>
      <c r="H2" s="14"/>
      <c r="I2" s="14"/>
      <c r="J2" s="14"/>
      <c r="K2" s="14"/>
      <c r="L2" s="14"/>
      <c r="M2" s="14"/>
      <c r="N2" s="14"/>
      <c r="O2" s="14"/>
      <c r="P2" s="14"/>
      <c r="Q2" s="14"/>
      <c r="R2" s="14"/>
      <c r="S2" s="14"/>
      <c r="T2" s="14"/>
      <c r="U2" s="14"/>
    </row>
    <row r="3" spans="1:21" ht="16.5" customHeight="1">
      <c r="A3" s="14">
        <v>1</v>
      </c>
      <c r="B3" s="14">
        <v>1</v>
      </c>
      <c r="C3" s="14">
        <v>6</v>
      </c>
      <c r="D3" s="15" t="str">
        <v>Ideas</v>
      </c>
      <c r="E3" s="16" t="str">
        <v>Look up old-timey Orphan Annie Cartoons for inspiration</v>
      </c>
      <c r="F3" s="14">
        <v>0</v>
      </c>
      <c r="G3" s="14"/>
      <c r="H3" s="14"/>
      <c r="I3" s="14"/>
      <c r="J3" s="14"/>
      <c r="K3" s="14"/>
      <c r="L3" s="14"/>
      <c r="M3" s="14"/>
      <c r="N3" s="14"/>
      <c r="O3" s="14"/>
      <c r="P3" s="14"/>
      <c r="Q3" s="14"/>
      <c r="R3" s="14"/>
      <c r="S3" s="14"/>
      <c r="T3" s="14"/>
      <c r="U3" s="14"/>
    </row>
    <row r="4" spans="1:21" ht="16.5" customHeight="1">
      <c r="A4" s="14">
        <v>1</v>
      </c>
      <c r="B4" s="14">
        <v>2</v>
      </c>
      <c r="C4" s="14">
        <v>15</v>
      </c>
      <c r="D4" s="15" t="str">
        <v>Ideas</v>
      </c>
      <c r="E4" s="16" t="str">
        <v>Exaggerated under-eye circles for Hannigan</v>
      </c>
      <c r="F4" s="14">
        <v>0</v>
      </c>
      <c r="G4" s="14"/>
      <c r="H4" s="14"/>
      <c r="I4" s="14"/>
      <c r="J4" s="14"/>
      <c r="K4" s="14"/>
      <c r="L4" s="14"/>
      <c r="M4" s="14"/>
      <c r="N4" s="14"/>
      <c r="O4" s="14"/>
      <c r="P4" s="14"/>
      <c r="Q4" s="14"/>
      <c r="R4" s="14"/>
      <c r="S4" s="14"/>
      <c r="T4" s="14"/>
      <c r="U4" s="14"/>
    </row>
    <row r="5" spans="1:21" ht="16.5" customHeight="1">
      <c r="A5" s="14">
        <v>1</v>
      </c>
      <c r="B5" s="14">
        <v>3</v>
      </c>
      <c r="C5" s="14">
        <v>21</v>
      </c>
      <c r="D5" s="15" t="str">
        <v>Ideas</v>
      </c>
      <c r="E5" s="16" t="str">
        <v>Dirt smudges and weathered faces for homeless residents</v>
      </c>
      <c r="F5" s="14">
        <v>0</v>
      </c>
      <c r="G5" s="14"/>
      <c r="H5" s="14"/>
      <c r="I5" s="14"/>
      <c r="J5" s="14"/>
      <c r="K5" s="14"/>
      <c r="L5" s="14"/>
      <c r="M5" s="14"/>
      <c r="N5" s="14"/>
      <c r="O5" s="14"/>
      <c r="P5" s="14"/>
      <c r="Q5" s="14"/>
      <c r="R5" s="14"/>
      <c r="S5" s="14"/>
      <c r="T5" s="14"/>
      <c r="U5" s="14"/>
    </row>
    <row r="6" spans="1:21" ht="16.5" customHeight="1">
      <c r="A6" s="14">
        <v>1</v>
      </c>
      <c r="B6" s="14">
        <v>5</v>
      </c>
      <c r="C6" s="14">
        <v>36</v>
      </c>
      <c r="D6" s="15" t="str">
        <v>Ideas</v>
      </c>
      <c r="E6" s="16" t="str">
        <v>Precise, synchronized movements for staff during "I Think I'm Gonna Like It Here"</v>
      </c>
      <c r="F6" s="14">
        <v>0</v>
      </c>
      <c r="G6" s="14"/>
      <c r="H6" s="14"/>
      <c r="I6" s="14"/>
      <c r="J6" s="14"/>
      <c r="K6" s="14"/>
      <c r="L6" s="14"/>
      <c r="M6" s="14"/>
      <c r="N6" s="14"/>
      <c r="O6" s="14"/>
      <c r="P6" s="14"/>
      <c r="Q6" s="14"/>
      <c r="R6" s="14"/>
      <c r="S6" s="14"/>
      <c r="T6" s="14"/>
      <c r="U6" s="14"/>
    </row>
    <row r="7" spans="1:21" ht="16.5" customHeight="1">
      <c r="A7" s="14">
        <v>1</v>
      </c>
      <c r="B7" s="14">
        <v>6</v>
      </c>
      <c r="C7" s="14">
        <v>45</v>
      </c>
      <c r="D7" s="15" t="str">
        <v>Ideas</v>
      </c>
      <c r="E7" s="16" t="str">
        <v>"Easy Street" - exaggerated, vaudevillian movements</v>
      </c>
      <c r="F7" s="14">
        <v>0</v>
      </c>
      <c r="G7" s="14"/>
      <c r="H7" s="14"/>
      <c r="I7" s="14"/>
      <c r="J7" s="14"/>
      <c r="K7" s="14"/>
      <c r="L7" s="14"/>
      <c r="M7" s="14"/>
      <c r="N7" s="14"/>
      <c r="O7" s="14"/>
      <c r="P7" s="14"/>
      <c r="Q7" s="14"/>
      <c r="R7" s="14"/>
      <c r="S7" s="14"/>
      <c r="T7" s="14"/>
      <c r="U7" s="14"/>
    </row>
    <row r="8" spans="1:21" ht="16.5" customHeight="1">
      <c r="A8" s="14" t="str">
        <v>Intermission</v>
      </c>
      <c r="B8" s="14" t="str">
        <v>Intermission</v>
      </c>
      <c r="C8" s="14">
        <v>79</v>
      </c>
      <c r="D8" s="15" t="str">
        <v>Ideas</v>
      </c>
      <c r="E8" s="16" t="str">
        <v>Sell NYC style street hot dogs for fundraiser at intermission</v>
      </c>
      <c r="F8" s="14">
        <v>0</v>
      </c>
      <c r="G8" s="14"/>
      <c r="H8" s="14"/>
      <c r="I8" s="14"/>
      <c r="J8" s="14"/>
      <c r="K8" s="14"/>
      <c r="L8" s="14"/>
      <c r="M8" s="14"/>
      <c r="N8" s="14"/>
      <c r="O8" s="14"/>
      <c r="P8" s="14"/>
      <c r="Q8" s="14"/>
      <c r="R8" s="14"/>
      <c r="S8" s="14"/>
      <c r="T8" s="14"/>
      <c r="U8" s="14"/>
    </row>
    <row r="9" spans="1:21" ht="16.5" customHeight="1">
      <c r="A9" s="14">
        <v>2</v>
      </c>
      <c r="B9" s="14">
        <v>2</v>
      </c>
      <c r="C9" s="14">
        <v>58</v>
      </c>
      <c r="D9" s="15" t="str">
        <v>Ideas</v>
      </c>
      <c r="E9" s="16" t="str">
        <v>Age lines for FDR and cabinet members</v>
      </c>
      <c r="F9" s="14">
        <v>0</v>
      </c>
      <c r="G9" s="14"/>
      <c r="H9" s="14"/>
      <c r="I9" s="14"/>
      <c r="J9" s="14"/>
      <c r="K9" s="14"/>
      <c r="L9" s="14"/>
      <c r="M9" s="14"/>
      <c r="N9" s="14"/>
      <c r="O9" s="14"/>
      <c r="P9" s="14"/>
      <c r="Q9" s="14"/>
      <c r="R9" s="14"/>
      <c r="S9" s="14"/>
      <c r="T9" s="14"/>
      <c r="U9" s="14"/>
    </row>
    <row r="10" spans="1:21" ht="16.5" customHeight="1">
      <c r="A10" s="14">
        <v>2</v>
      </c>
      <c r="B10" s="14">
        <v>3</v>
      </c>
      <c r="C10" s="14">
        <v>67</v>
      </c>
      <c r="D10" s="15" t="str">
        <v>Ideas</v>
      </c>
      <c r="E10" s="16" t="str">
        <v>Rooster's slicked-back hair and thin mustache</v>
      </c>
      <c r="F10" s="14">
        <v>0</v>
      </c>
      <c r="G10" s="14"/>
      <c r="H10" s="14"/>
      <c r="I10" s="14"/>
      <c r="J10" s="14"/>
      <c r="K10" s="14"/>
      <c r="L10" s="14"/>
      <c r="M10" s="14"/>
      <c r="N10" s="14"/>
      <c r="O10" s="14"/>
      <c r="P10" s="14"/>
      <c r="Q10" s="14"/>
      <c r="R10" s="14"/>
      <c r="S10" s="14"/>
      <c r="T10" s="14"/>
      <c r="U10" s="14"/>
    </row>
    <row r="11" spans="1:21" ht="16.5" customHeight="1">
      <c r="A11" s="14">
        <v>2</v>
      </c>
      <c r="B11" s="14">
        <v>5</v>
      </c>
      <c r="C11" s="14">
        <v>81</v>
      </c>
      <c r="D11" s="15" t="str">
        <v>Ideas</v>
      </c>
      <c r="E11" s="16" t="str">
        <v>Lily's attempts at appearing maternal and proper</v>
      </c>
      <c r="F11" s="14">
        <v>0</v>
      </c>
      <c r="G11" s="14"/>
      <c r="H11" s="14"/>
      <c r="I11" s="14"/>
      <c r="J11" s="14"/>
      <c r="K11" s="14"/>
      <c r="L11" s="14"/>
      <c r="M11" s="14"/>
      <c r="N11" s="14"/>
      <c r="O11" s="14"/>
      <c r="P11" s="14"/>
      <c r="Q11" s="14"/>
      <c r="R11" s="14"/>
      <c r="S11" s="14"/>
      <c r="T11" s="14"/>
      <c r="U11" s="14"/>
    </row>
    <row r="12" spans="1:21" ht="16.5" customHeight="1">
      <c r="A12" s="14">
        <v>3</v>
      </c>
      <c r="B12" s="14">
        <v>1</v>
      </c>
      <c r="C12" s="14">
        <v>99</v>
      </c>
      <c r="D12" s="15" t="str">
        <v>Ideas</v>
      </c>
      <c r="E12" s="16" t="str">
        <v>Rooster's makeup transitioning to more menacing</v>
      </c>
      <c r="F12" s="14">
        <v>0</v>
      </c>
      <c r="G12" s="14"/>
      <c r="H12" s="14"/>
      <c r="I12" s="14"/>
      <c r="J12" s="14"/>
      <c r="K12" s="14"/>
      <c r="L12" s="14"/>
      <c r="M12" s="14"/>
      <c r="N12" s="14"/>
      <c r="O12" s="14"/>
      <c r="P12" s="14"/>
      <c r="Q12" s="14"/>
      <c r="R12" s="14"/>
      <c r="S12" s="14"/>
      <c r="T12" s="14"/>
      <c r="U12" s="14"/>
    </row>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6B26B"/>
    <outlinePr summaryBelow="0" summaryRight="0"/>
  </sheetPr>
  <dimension ref="A1:U13"/>
  <sheetViews>
    <sheetView workbookViewId="0">
      <pane ySplit="1" topLeftCell="A2" activePane="bottomLeft" state="frozen"/>
      <selection pane="bottomLeft" activeCell="F37" sqref="F37"/>
    </sheetView>
  </sheetViews>
  <sheetFormatPr defaultColWidth="14.42578125" defaultRowHeight="15" customHeight="1"/>
  <cols>
    <col min="1" max="2" width="18.140625" customWidth="1"/>
    <col min="3" max="3" width="11.42578125" customWidth="1"/>
    <col min="4" max="4" width="15" customWidth="1"/>
    <col min="5" max="5" width="71.140625" customWidth="1"/>
    <col min="6" max="6" width="30.140625" customWidth="1"/>
    <col min="7" max="39" width="10" customWidth="1"/>
  </cols>
  <sheetData>
    <row r="1" spans="1:21" ht="18" customHeight="1">
      <c r="A1" s="10" t="str">
        <f ca="1">IFERROR(__xludf.DUMMYFUNCTION("query('SCRIPT ANALYSIS TOOL'!1:970, ""select * where D='Blocking'"", 1)"),"ACT")</f>
        <v>ACT</v>
      </c>
      <c r="B1" s="10" t="str">
        <f ca="1">IFERROR(__xludf.DUMMYFUNCTION("""COMPUTED_VALUE"""),"SCENE")</f>
        <v>SCENE</v>
      </c>
      <c r="C1" s="10" t="str">
        <f ca="1">IFERROR(__xludf.DUMMYFUNCTION("""COMPUTED_VALUE"""),"PAGE")</f>
        <v>PAGE</v>
      </c>
      <c r="D1" s="17" t="str">
        <f ca="1">IFERROR(__xludf.DUMMYFUNCTION("""COMPUTED_VALUE"""),"ELEMENT")</f>
        <v>ELEMENT</v>
      </c>
      <c r="E1" s="12" t="str">
        <f ca="1">IFERROR(__xludf.DUMMYFUNCTION("""COMPUTED_VALUE"""),"CAPTURE")</f>
        <v>CAPTURE</v>
      </c>
      <c r="F1" s="12" t="str">
        <f ca="1">IFERROR(__xludf.DUMMYFUNCTION("""COMPUTED_VALUE"""),"STATUS")</f>
        <v>STATUS</v>
      </c>
      <c r="G1" s="13" t="str">
        <f ca="1">IFERROR(__xludf.DUMMYFUNCTION("""COMPUTED_VALUE"""),"")</f>
        <v/>
      </c>
      <c r="H1" s="13" t="str">
        <f ca="1">IFERROR(__xludf.DUMMYFUNCTION("""COMPUTED_VALUE"""),"")</f>
        <v/>
      </c>
      <c r="I1" s="13" t="str">
        <f ca="1">IFERROR(__xludf.DUMMYFUNCTION("""COMPUTED_VALUE"""),"")</f>
        <v/>
      </c>
      <c r="J1" s="13" t="str">
        <f ca="1">IFERROR(__xludf.DUMMYFUNCTION("""COMPUTED_VALUE"""),"")</f>
        <v/>
      </c>
      <c r="K1" s="13" t="str">
        <f ca="1">IFERROR(__xludf.DUMMYFUNCTION("""COMPUTED_VALUE"""),"")</f>
        <v/>
      </c>
      <c r="L1" s="13" t="str">
        <f ca="1">IFERROR(__xludf.DUMMYFUNCTION("""COMPUTED_VALUE"""),"")</f>
        <v/>
      </c>
      <c r="M1" s="13" t="str">
        <f ca="1">IFERROR(__xludf.DUMMYFUNCTION("""COMPUTED_VALUE"""),"")</f>
        <v/>
      </c>
      <c r="N1" s="13" t="str">
        <f ca="1">IFERROR(__xludf.DUMMYFUNCTION("""COMPUTED_VALUE"""),"")</f>
        <v/>
      </c>
      <c r="O1" s="13" t="str">
        <f ca="1">IFERROR(__xludf.DUMMYFUNCTION("""COMPUTED_VALUE"""),"")</f>
        <v/>
      </c>
      <c r="P1" s="13" t="str">
        <f ca="1">IFERROR(__xludf.DUMMYFUNCTION("""COMPUTED_VALUE"""),"")</f>
        <v/>
      </c>
      <c r="Q1" s="13" t="str">
        <f ca="1">IFERROR(__xludf.DUMMYFUNCTION("""COMPUTED_VALUE"""),"")</f>
        <v/>
      </c>
      <c r="R1" s="13" t="str">
        <f ca="1">IFERROR(__xludf.DUMMYFUNCTION("""COMPUTED_VALUE"""),"")</f>
        <v/>
      </c>
      <c r="S1" s="13" t="str">
        <f ca="1">IFERROR(__xludf.DUMMYFUNCTION("""COMPUTED_VALUE"""),"")</f>
        <v/>
      </c>
      <c r="T1" s="13" t="str">
        <f ca="1">IFERROR(__xludf.DUMMYFUNCTION("""COMPUTED_VALUE"""),"")</f>
        <v/>
      </c>
      <c r="U1" s="13" t="str">
        <f ca="1">IFERROR(__xludf.DUMMYFUNCTION("""COMPUTED_VALUE"""),"")</f>
        <v/>
      </c>
    </row>
    <row r="2" spans="1:21">
      <c r="A2" s="14" cm="1">
        <f t="array" ref="A2:F13">_xlfn._xlws.FILTER('SCRIPT ANALYSIS TOOL'!A:F, 'SCRIPT ANALYSIS TOOL'!D:D="BLOCKING")</f>
        <v>1</v>
      </c>
      <c r="B2" s="14">
        <v>1</v>
      </c>
      <c r="C2" s="14">
        <v>4</v>
      </c>
      <c r="D2" s="18" t="str">
        <v>Blocking</v>
      </c>
      <c r="E2" s="16" t="str">
        <v>Orphans shift positions during sleep to show discomfort</v>
      </c>
      <c r="F2" s="14">
        <v>0</v>
      </c>
      <c r="G2" s="14"/>
      <c r="H2" s="14"/>
      <c r="I2" s="14"/>
      <c r="J2" s="14"/>
      <c r="K2" s="14"/>
      <c r="L2" s="14"/>
      <c r="M2" s="14"/>
      <c r="N2" s="14"/>
      <c r="O2" s="14"/>
      <c r="P2" s="14"/>
      <c r="Q2" s="14"/>
      <c r="R2" s="14"/>
      <c r="S2" s="14"/>
      <c r="T2" s="14"/>
      <c r="U2" s="14"/>
    </row>
    <row r="3" spans="1:21" ht="16.5" customHeight="1">
      <c r="A3" s="14">
        <v>1</v>
      </c>
      <c r="B3" s="14">
        <v>1</v>
      </c>
      <c r="C3" s="14">
        <v>6</v>
      </c>
      <c r="D3" s="18" t="str">
        <v>Blocking</v>
      </c>
      <c r="E3" s="16" t="str">
        <v>DSL For Annie Entrance</v>
      </c>
      <c r="F3" s="14">
        <v>0</v>
      </c>
      <c r="G3" s="14"/>
      <c r="H3" s="14"/>
      <c r="I3" s="14"/>
      <c r="J3" s="14"/>
      <c r="K3" s="14"/>
      <c r="L3" s="14"/>
      <c r="M3" s="14"/>
      <c r="N3" s="14"/>
      <c r="O3" s="14"/>
      <c r="P3" s="14"/>
      <c r="Q3" s="14"/>
      <c r="R3" s="14"/>
      <c r="S3" s="14"/>
      <c r="T3" s="14"/>
      <c r="U3" s="14"/>
    </row>
    <row r="4" spans="1:21" ht="16.5" customHeight="1">
      <c r="A4" s="14">
        <v>1</v>
      </c>
      <c r="B4" s="14">
        <v>2</v>
      </c>
      <c r="C4" s="14">
        <v>16</v>
      </c>
      <c r="D4" s="18" t="str">
        <v>Blocking</v>
      </c>
      <c r="E4" s="16" t="str">
        <v>Annie sneaking toward door during Hannigan's distraction</v>
      </c>
      <c r="F4" s="14">
        <v>0</v>
      </c>
      <c r="G4" s="14"/>
      <c r="H4" s="14"/>
      <c r="I4" s="14"/>
      <c r="J4" s="14"/>
      <c r="K4" s="14"/>
      <c r="L4" s="14"/>
      <c r="M4" s="14"/>
      <c r="N4" s="14"/>
      <c r="O4" s="14"/>
      <c r="P4" s="14"/>
      <c r="Q4" s="14"/>
      <c r="R4" s="14"/>
      <c r="S4" s="14"/>
      <c r="T4" s="14"/>
      <c r="U4" s="14"/>
    </row>
    <row r="5" spans="1:21" ht="16.5" customHeight="1">
      <c r="A5" s="14">
        <v>1</v>
      </c>
      <c r="B5" s="14">
        <v>3</v>
      </c>
      <c r="C5" s="14">
        <v>19</v>
      </c>
      <c r="D5" s="18" t="str">
        <v>Blocking</v>
      </c>
      <c r="E5" s="16" t="str">
        <v>Full Back Rooster arrest</v>
      </c>
      <c r="F5" s="14">
        <v>0</v>
      </c>
      <c r="G5" s="14"/>
      <c r="H5" s="14"/>
      <c r="I5" s="14"/>
      <c r="J5" s="14"/>
      <c r="K5" s="14"/>
      <c r="L5" s="14"/>
      <c r="M5" s="14"/>
      <c r="N5" s="14"/>
      <c r="O5" s="14"/>
      <c r="P5" s="14"/>
      <c r="Q5" s="14"/>
      <c r="R5" s="14"/>
      <c r="S5" s="14"/>
      <c r="T5" s="14"/>
      <c r="U5" s="14"/>
    </row>
    <row r="6" spans="1:21" ht="16.5" customHeight="1">
      <c r="A6" s="14">
        <v>1</v>
      </c>
      <c r="B6" s="14">
        <v>4</v>
      </c>
      <c r="C6" s="14">
        <v>27</v>
      </c>
      <c r="D6" s="18" t="str">
        <v>Blocking</v>
      </c>
      <c r="E6" s="16" t="str">
        <v>Sandy's rescue choreography with Annie</v>
      </c>
      <c r="F6" s="14">
        <v>0</v>
      </c>
      <c r="G6" s="14"/>
      <c r="H6" s="14"/>
      <c r="I6" s="14"/>
      <c r="J6" s="14"/>
      <c r="K6" s="14"/>
      <c r="L6" s="14"/>
      <c r="M6" s="14"/>
      <c r="N6" s="14"/>
      <c r="O6" s="14"/>
      <c r="P6" s="14"/>
      <c r="Q6" s="14"/>
      <c r="R6" s="14"/>
      <c r="S6" s="14"/>
      <c r="T6" s="14"/>
      <c r="U6" s="14"/>
    </row>
    <row r="7" spans="1:21" ht="16.5" customHeight="1">
      <c r="A7" s="14">
        <v>2</v>
      </c>
      <c r="B7" s="14">
        <v>5</v>
      </c>
      <c r="C7" s="14">
        <v>82</v>
      </c>
      <c r="D7" s="18" t="str">
        <v>Blocking</v>
      </c>
      <c r="E7" s="16" t="str">
        <v>Annie's reluctant movements toward fake parents</v>
      </c>
      <c r="F7" s="14">
        <v>0</v>
      </c>
      <c r="G7" s="14"/>
      <c r="H7" s="14"/>
      <c r="I7" s="14"/>
      <c r="J7" s="14"/>
      <c r="K7" s="14"/>
      <c r="L7" s="14"/>
      <c r="M7" s="14"/>
      <c r="N7" s="14"/>
      <c r="O7" s="14"/>
      <c r="P7" s="14"/>
      <c r="Q7" s="14"/>
      <c r="R7" s="14"/>
      <c r="S7" s="14"/>
      <c r="T7" s="14"/>
      <c r="U7" s="14"/>
    </row>
    <row r="8" spans="1:21" ht="16.5" customHeight="1">
      <c r="A8" s="14">
        <v>2</v>
      </c>
      <c r="B8" s="14">
        <v>5</v>
      </c>
      <c r="C8" s="14">
        <v>85</v>
      </c>
      <c r="D8" s="18" t="str">
        <v>Blocking</v>
      </c>
      <c r="E8" s="16" t="str">
        <v>Rooster and Lily descending staircase as "parents"</v>
      </c>
      <c r="F8" s="14">
        <v>0</v>
      </c>
      <c r="G8" s="14"/>
      <c r="H8" s="14"/>
      <c r="I8" s="14"/>
      <c r="J8" s="14"/>
      <c r="K8" s="14"/>
      <c r="L8" s="14"/>
      <c r="M8" s="14"/>
      <c r="N8" s="14"/>
      <c r="O8" s="14"/>
      <c r="P8" s="14"/>
      <c r="Q8" s="14"/>
      <c r="R8" s="14"/>
      <c r="S8" s="14"/>
      <c r="T8" s="14"/>
      <c r="U8" s="14"/>
    </row>
    <row r="9" spans="1:21" ht="16.5" customHeight="1">
      <c r="A9" s="14">
        <v>2</v>
      </c>
      <c r="B9" s="14">
        <v>6</v>
      </c>
      <c r="C9" s="14">
        <v>91</v>
      </c>
      <c r="D9" s="18" t="str">
        <v>Blocking</v>
      </c>
      <c r="E9" s="16" t="str">
        <v>Grace's rushed entrance with news</v>
      </c>
      <c r="F9" s="14">
        <v>0</v>
      </c>
      <c r="G9" s="14"/>
      <c r="H9" s="14"/>
      <c r="I9" s="14"/>
      <c r="J9" s="14"/>
      <c r="K9" s="14"/>
      <c r="L9" s="14"/>
      <c r="M9" s="14"/>
      <c r="N9" s="14"/>
      <c r="O9" s="14"/>
      <c r="P9" s="14"/>
      <c r="Q9" s="14"/>
      <c r="R9" s="14"/>
      <c r="S9" s="14"/>
      <c r="T9" s="14"/>
      <c r="U9" s="14"/>
    </row>
    <row r="10" spans="1:21" ht="16.5" customHeight="1">
      <c r="A10" s="14">
        <v>3</v>
      </c>
      <c r="B10" s="14">
        <v>1</v>
      </c>
      <c r="C10" s="14">
        <v>100</v>
      </c>
      <c r="D10" s="18" t="str">
        <v>Blocking</v>
      </c>
      <c r="E10" s="16" t="str">
        <v>Annie's escape attempts</v>
      </c>
      <c r="F10" s="14">
        <v>0</v>
      </c>
      <c r="G10" s="14"/>
      <c r="H10" s="14"/>
      <c r="I10" s="14"/>
      <c r="J10" s="14"/>
      <c r="K10" s="14"/>
      <c r="L10" s="14"/>
      <c r="M10" s="14"/>
      <c r="N10" s="14"/>
      <c r="O10" s="14"/>
      <c r="P10" s="14"/>
      <c r="Q10" s="14"/>
      <c r="R10" s="14"/>
      <c r="S10" s="14"/>
      <c r="T10" s="14"/>
      <c r="U10" s="14"/>
    </row>
    <row r="11" spans="1:21" ht="16.5" customHeight="1">
      <c r="A11" s="14">
        <v>3</v>
      </c>
      <c r="B11" s="14">
        <v>1</v>
      </c>
      <c r="C11" s="14">
        <v>108</v>
      </c>
      <c r="D11" s="18" t="str">
        <v>Blocking</v>
      </c>
      <c r="E11" s="16" t="str">
        <v>Coordinated police rescue formation</v>
      </c>
      <c r="F11" s="14">
        <v>0</v>
      </c>
      <c r="G11" s="14"/>
      <c r="H11" s="14"/>
      <c r="I11" s="14"/>
      <c r="J11" s="14"/>
      <c r="K11" s="14"/>
      <c r="L11" s="14"/>
      <c r="M11" s="14"/>
      <c r="N11" s="14"/>
      <c r="O11" s="14"/>
      <c r="P11" s="14"/>
      <c r="Q11" s="14"/>
      <c r="R11" s="14"/>
      <c r="S11" s="14"/>
      <c r="T11" s="14"/>
      <c r="U11" s="14"/>
    </row>
    <row r="12" spans="1:21" ht="16.5" customHeight="1">
      <c r="A12" s="14">
        <v>3</v>
      </c>
      <c r="B12" s="14">
        <v>3</v>
      </c>
      <c r="C12" s="14">
        <v>121</v>
      </c>
      <c r="D12" s="18" t="str">
        <v>Blocking</v>
      </c>
      <c r="E12" s="16" t="str">
        <v>Orphans' excitement seeing presents</v>
      </c>
      <c r="F12" s="14">
        <v>0</v>
      </c>
      <c r="G12" s="14"/>
      <c r="H12" s="14"/>
      <c r="I12" s="14"/>
      <c r="J12" s="14"/>
      <c r="K12" s="14"/>
      <c r="L12" s="14"/>
      <c r="M12" s="14"/>
      <c r="N12" s="14"/>
      <c r="O12" s="14"/>
      <c r="P12" s="14"/>
      <c r="Q12" s="14"/>
      <c r="R12" s="14"/>
      <c r="S12" s="14"/>
      <c r="T12" s="14"/>
      <c r="U12" s="14"/>
    </row>
    <row r="13" spans="1:21" ht="16.5" customHeight="1">
      <c r="A13" s="14">
        <v>3</v>
      </c>
      <c r="B13" s="14">
        <v>4</v>
      </c>
      <c r="C13" s="14">
        <v>134</v>
      </c>
      <c r="D13" s="18" t="str">
        <v>Blocking</v>
      </c>
      <c r="E13" s="16" t="str">
        <v>Sandy's final entrance timed perfectly</v>
      </c>
      <c r="F13" s="14">
        <v>0</v>
      </c>
      <c r="G13" s="14"/>
      <c r="H13" s="14"/>
      <c r="I13" s="14"/>
      <c r="J13" s="14"/>
      <c r="K13" s="14"/>
      <c r="L13" s="14"/>
      <c r="M13" s="14"/>
      <c r="N13" s="14"/>
      <c r="O13" s="14"/>
      <c r="P13" s="14"/>
      <c r="Q13" s="14"/>
      <c r="R13" s="14"/>
      <c r="S13" s="14"/>
      <c r="T13" s="14"/>
      <c r="U13" s="14"/>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D966"/>
    <outlinePr summaryBelow="0" summaryRight="0"/>
  </sheetPr>
  <dimension ref="A1:U27"/>
  <sheetViews>
    <sheetView workbookViewId="0">
      <pane ySplit="1" topLeftCell="A2" activePane="bottomLeft" state="frozen"/>
      <selection pane="bottomLeft" activeCell="E39" sqref="E39"/>
    </sheetView>
  </sheetViews>
  <sheetFormatPr defaultColWidth="14.42578125" defaultRowHeight="15" customHeight="1"/>
  <cols>
    <col min="1" max="2" width="18.140625" customWidth="1"/>
    <col min="3" max="3" width="11.42578125" customWidth="1"/>
    <col min="4" max="4" width="15" customWidth="1"/>
    <col min="5" max="5" width="71.140625" customWidth="1"/>
    <col min="6" max="6" width="30.42578125" customWidth="1"/>
    <col min="7" max="39" width="10" customWidth="1"/>
  </cols>
  <sheetData>
    <row r="1" spans="1:21" ht="18" customHeight="1">
      <c r="A1" s="10" t="str">
        <f ca="1">IFERROR(__xludf.DUMMYFUNCTION("query('SCRIPT ANALYSIS TOOL'!1:970, ""select * where D='Lighting'"", 1)"),"ACT")</f>
        <v>ACT</v>
      </c>
      <c r="B1" s="10" t="str">
        <f ca="1">IFERROR(__xludf.DUMMYFUNCTION("""COMPUTED_VALUE"""),"SCENE")</f>
        <v>SCENE</v>
      </c>
      <c r="C1" s="10" t="str">
        <f ca="1">IFERROR(__xludf.DUMMYFUNCTION("""COMPUTED_VALUE"""),"PAGE")</f>
        <v>PAGE</v>
      </c>
      <c r="D1" s="19" t="str">
        <f ca="1">IFERROR(__xludf.DUMMYFUNCTION("""COMPUTED_VALUE"""),"ELEMENT")</f>
        <v>ELEMENT</v>
      </c>
      <c r="E1" s="12" t="str">
        <f ca="1">IFERROR(__xludf.DUMMYFUNCTION("""COMPUTED_VALUE"""),"CAPTURE")</f>
        <v>CAPTURE</v>
      </c>
      <c r="F1" s="12" t="str">
        <f ca="1">IFERROR(__xludf.DUMMYFUNCTION("""COMPUTED_VALUE"""),"STATUS")</f>
        <v>STATUS</v>
      </c>
      <c r="G1" s="13" t="str">
        <f ca="1">IFERROR(__xludf.DUMMYFUNCTION("""COMPUTED_VALUE"""),"")</f>
        <v/>
      </c>
      <c r="H1" s="13" t="str">
        <f ca="1">IFERROR(__xludf.DUMMYFUNCTION("""COMPUTED_VALUE"""),"")</f>
        <v/>
      </c>
      <c r="I1" s="13" t="str">
        <f ca="1">IFERROR(__xludf.DUMMYFUNCTION("""COMPUTED_VALUE"""),"")</f>
        <v/>
      </c>
      <c r="J1" s="13" t="str">
        <f ca="1">IFERROR(__xludf.DUMMYFUNCTION("""COMPUTED_VALUE"""),"")</f>
        <v/>
      </c>
      <c r="K1" s="13" t="str">
        <f ca="1">IFERROR(__xludf.DUMMYFUNCTION("""COMPUTED_VALUE"""),"")</f>
        <v/>
      </c>
      <c r="L1" s="13" t="str">
        <f ca="1">IFERROR(__xludf.DUMMYFUNCTION("""COMPUTED_VALUE"""),"")</f>
        <v/>
      </c>
      <c r="M1" s="13" t="str">
        <f ca="1">IFERROR(__xludf.DUMMYFUNCTION("""COMPUTED_VALUE"""),"")</f>
        <v/>
      </c>
      <c r="N1" s="13" t="str">
        <f ca="1">IFERROR(__xludf.DUMMYFUNCTION("""COMPUTED_VALUE"""),"")</f>
        <v/>
      </c>
      <c r="O1" s="13" t="str">
        <f ca="1">IFERROR(__xludf.DUMMYFUNCTION("""COMPUTED_VALUE"""),"")</f>
        <v/>
      </c>
      <c r="P1" s="13" t="str">
        <f ca="1">IFERROR(__xludf.DUMMYFUNCTION("""COMPUTED_VALUE"""),"")</f>
        <v/>
      </c>
      <c r="Q1" s="13" t="str">
        <f ca="1">IFERROR(__xludf.DUMMYFUNCTION("""COMPUTED_VALUE"""),"")</f>
        <v/>
      </c>
      <c r="R1" s="13" t="str">
        <f ca="1">IFERROR(__xludf.DUMMYFUNCTION("""COMPUTED_VALUE"""),"")</f>
        <v/>
      </c>
      <c r="S1" s="13" t="str">
        <f ca="1">IFERROR(__xludf.DUMMYFUNCTION("""COMPUTED_VALUE"""),"")</f>
        <v/>
      </c>
      <c r="T1" s="13" t="str">
        <f ca="1">IFERROR(__xludf.DUMMYFUNCTION("""COMPUTED_VALUE"""),"")</f>
        <v/>
      </c>
      <c r="U1" s="13" t="str">
        <f ca="1">IFERROR(__xludf.DUMMYFUNCTION("""COMPUTED_VALUE"""),"")</f>
        <v/>
      </c>
    </row>
    <row r="2" spans="1:21">
      <c r="A2" s="14" t="str" cm="1">
        <f t="array" ref="A2:F27">_xlfn._xlws.FILTER('SCRIPT ANALYSIS TOOL'!A:F, 'SCRIPT ANALYSIS TOOL'!D:D="LIGHTING")</f>
        <v>Pre-Show</v>
      </c>
      <c r="B2" s="14" t="str">
        <v>Pre-Show</v>
      </c>
      <c r="C2" s="14">
        <v>0</v>
      </c>
      <c r="D2" s="20" t="str">
        <v>Lighting</v>
      </c>
      <c r="E2" s="16" t="str">
        <v>Amber house lights to create Depression-era atmosphere</v>
      </c>
      <c r="F2" s="14">
        <v>0</v>
      </c>
      <c r="G2" s="14"/>
      <c r="H2" s="14"/>
      <c r="I2" s="14"/>
      <c r="J2" s="14"/>
      <c r="K2" s="14"/>
      <c r="L2" s="14"/>
      <c r="M2" s="14"/>
      <c r="N2" s="14"/>
      <c r="O2" s="14"/>
      <c r="P2" s="14"/>
      <c r="Q2" s="14"/>
      <c r="R2" s="14"/>
      <c r="S2" s="14"/>
      <c r="T2" s="14"/>
      <c r="U2" s="14"/>
    </row>
    <row r="3" spans="1:21" ht="16.5" customHeight="1">
      <c r="A3" s="14">
        <v>1</v>
      </c>
      <c r="B3" s="14">
        <v>1</v>
      </c>
      <c r="C3" s="14">
        <v>1</v>
      </c>
      <c r="D3" s="20" t="str">
        <v>Lighting</v>
      </c>
      <c r="E3" s="16" t="str">
        <v>Sunrise over orphanage</v>
      </c>
      <c r="F3" s="14">
        <v>0</v>
      </c>
      <c r="G3" s="14"/>
      <c r="H3" s="14"/>
      <c r="I3" s="14"/>
      <c r="J3" s="14"/>
      <c r="K3" s="14"/>
      <c r="L3" s="14"/>
      <c r="M3" s="14"/>
      <c r="N3" s="14"/>
      <c r="O3" s="14"/>
      <c r="P3" s="14"/>
      <c r="Q3" s="14"/>
      <c r="R3" s="14"/>
      <c r="S3" s="14"/>
      <c r="T3" s="14"/>
      <c r="U3" s="14"/>
    </row>
    <row r="4" spans="1:21" ht="16.5" customHeight="1">
      <c r="A4" s="14">
        <v>1</v>
      </c>
      <c r="B4" s="14">
        <v>1</v>
      </c>
      <c r="C4" s="14">
        <v>6</v>
      </c>
      <c r="D4" s="20" t="str">
        <v>Lighting</v>
      </c>
      <c r="E4" s="16" t="str">
        <v>Orphans &amp; Flashlights</v>
      </c>
      <c r="F4" s="14">
        <v>0</v>
      </c>
      <c r="G4" s="14"/>
      <c r="H4" s="14"/>
      <c r="I4" s="14"/>
      <c r="J4" s="14"/>
      <c r="K4" s="14"/>
      <c r="L4" s="14"/>
      <c r="M4" s="14"/>
      <c r="N4" s="14"/>
      <c r="O4" s="14"/>
      <c r="P4" s="14"/>
      <c r="Q4" s="14"/>
      <c r="R4" s="14"/>
      <c r="S4" s="14"/>
      <c r="T4" s="14"/>
      <c r="U4" s="14"/>
    </row>
    <row r="5" spans="1:21" ht="16.5" customHeight="1">
      <c r="A5" s="14">
        <v>1</v>
      </c>
      <c r="B5" s="14">
        <v>1</v>
      </c>
      <c r="C5" s="14">
        <v>10</v>
      </c>
      <c r="D5" s="20" t="str">
        <v>Lighting</v>
      </c>
      <c r="E5" s="16" t="str">
        <v>Red wash when Hannigan explodes in anger</v>
      </c>
      <c r="F5" s="14">
        <v>0</v>
      </c>
      <c r="G5" s="14"/>
      <c r="H5" s="14"/>
      <c r="I5" s="14"/>
      <c r="J5" s="14"/>
      <c r="K5" s="14"/>
      <c r="L5" s="14"/>
      <c r="M5" s="14"/>
      <c r="N5" s="14"/>
      <c r="O5" s="14"/>
      <c r="P5" s="14"/>
      <c r="Q5" s="14"/>
      <c r="R5" s="14"/>
      <c r="S5" s="14"/>
      <c r="T5" s="14"/>
      <c r="U5" s="14"/>
    </row>
    <row r="6" spans="1:21" ht="16.5" customHeight="1">
      <c r="A6" s="14">
        <v>1</v>
      </c>
      <c r="B6" s="14">
        <v>2</v>
      </c>
      <c r="C6" s="14">
        <v>12</v>
      </c>
      <c r="D6" s="20" t="str">
        <v>Lighting</v>
      </c>
      <c r="E6" s="16" t="str">
        <v>Harsh fluorescents for Hannigan's office</v>
      </c>
      <c r="F6" s="14">
        <v>0</v>
      </c>
      <c r="G6" s="14"/>
      <c r="H6" s="14"/>
      <c r="I6" s="14"/>
      <c r="J6" s="14"/>
      <c r="K6" s="14"/>
      <c r="L6" s="14"/>
      <c r="M6" s="14"/>
      <c r="N6" s="14"/>
      <c r="O6" s="14"/>
      <c r="P6" s="14"/>
      <c r="Q6" s="14"/>
      <c r="R6" s="14"/>
      <c r="S6" s="14"/>
      <c r="T6" s="14"/>
      <c r="U6" s="14"/>
    </row>
    <row r="7" spans="1:21" ht="16.5" customHeight="1">
      <c r="A7" s="14">
        <v>1</v>
      </c>
      <c r="B7" s="14">
        <v>2</v>
      </c>
      <c r="C7" s="14">
        <v>17</v>
      </c>
      <c r="D7" s="20" t="str">
        <v>Lighting</v>
      </c>
      <c r="E7" s="16" t="str">
        <v>Follow spot for Annie's escape</v>
      </c>
      <c r="F7" s="14">
        <v>0</v>
      </c>
      <c r="G7" s="14"/>
      <c r="H7" s="14"/>
      <c r="I7" s="14"/>
      <c r="J7" s="14"/>
      <c r="K7" s="14"/>
      <c r="L7" s="14"/>
      <c r="M7" s="14"/>
      <c r="N7" s="14"/>
      <c r="O7" s="14"/>
      <c r="P7" s="14"/>
      <c r="Q7" s="14"/>
      <c r="R7" s="14"/>
      <c r="S7" s="14"/>
      <c r="T7" s="14"/>
      <c r="U7" s="14"/>
    </row>
    <row r="8" spans="1:21" ht="16.5" customHeight="1">
      <c r="A8" s="14">
        <v>1</v>
      </c>
      <c r="B8" s="14">
        <v>3</v>
      </c>
      <c r="C8" s="14">
        <v>22</v>
      </c>
      <c r="D8" s="20" t="str">
        <v>Lighting</v>
      </c>
      <c r="E8" s="16" t="str">
        <v>Firelight effect from trash can fires</v>
      </c>
      <c r="F8" s="14">
        <v>0</v>
      </c>
      <c r="G8" s="14"/>
      <c r="H8" s="14"/>
      <c r="I8" s="14"/>
      <c r="J8" s="14"/>
      <c r="K8" s="14"/>
      <c r="L8" s="14"/>
      <c r="M8" s="14"/>
      <c r="N8" s="14"/>
      <c r="O8" s="14"/>
      <c r="P8" s="14"/>
      <c r="Q8" s="14"/>
      <c r="R8" s="14"/>
      <c r="S8" s="14"/>
      <c r="T8" s="14"/>
      <c r="U8" s="14"/>
    </row>
    <row r="9" spans="1:21" ht="16.5" customHeight="1">
      <c r="A9" s="14">
        <v>1</v>
      </c>
      <c r="B9" s="14">
        <v>4</v>
      </c>
      <c r="C9" s="14">
        <v>26</v>
      </c>
      <c r="D9" s="20" t="str">
        <v>Lighting</v>
      </c>
      <c r="E9" s="16" t="str">
        <v>Flashing police lights effect</v>
      </c>
      <c r="F9" s="14">
        <v>0</v>
      </c>
      <c r="G9" s="14"/>
      <c r="H9" s="14"/>
      <c r="I9" s="14"/>
      <c r="J9" s="14"/>
      <c r="K9" s="14"/>
      <c r="L9" s="14"/>
      <c r="M9" s="14"/>
      <c r="N9" s="14"/>
      <c r="O9" s="14"/>
      <c r="P9" s="14"/>
      <c r="Q9" s="14"/>
      <c r="R9" s="14"/>
      <c r="S9" s="14"/>
      <c r="T9" s="14"/>
      <c r="U9" s="14"/>
    </row>
    <row r="10" spans="1:21" ht="16.5" customHeight="1">
      <c r="A10" s="14">
        <v>1</v>
      </c>
      <c r="B10" s="14">
        <v>5</v>
      </c>
      <c r="C10" s="14">
        <v>32</v>
      </c>
      <c r="D10" s="20" t="str">
        <v>Lighting</v>
      </c>
      <c r="E10" s="16" t="str">
        <v>Warm gold wash for interior of mansion</v>
      </c>
      <c r="F10" s="14">
        <v>0</v>
      </c>
      <c r="G10" s="14"/>
      <c r="H10" s="14"/>
      <c r="I10" s="14"/>
      <c r="J10" s="14"/>
      <c r="K10" s="14"/>
      <c r="L10" s="14"/>
      <c r="M10" s="14"/>
      <c r="N10" s="14"/>
      <c r="O10" s="14"/>
      <c r="P10" s="14"/>
      <c r="Q10" s="14"/>
      <c r="R10" s="14"/>
      <c r="S10" s="14"/>
      <c r="T10" s="14"/>
      <c r="U10" s="14"/>
    </row>
    <row r="11" spans="1:21" ht="16.5" customHeight="1">
      <c r="A11" s="14">
        <v>1</v>
      </c>
      <c r="B11" s="14">
        <v>6</v>
      </c>
      <c r="C11" s="14">
        <v>43</v>
      </c>
      <c r="D11" s="20" t="str">
        <v>Lighting</v>
      </c>
      <c r="E11" s="16" t="str">
        <v>Desk lamp creating dramatic shadows</v>
      </c>
      <c r="F11" s="14">
        <v>0</v>
      </c>
      <c r="G11" s="14"/>
      <c r="H11" s="14"/>
      <c r="I11" s="14"/>
      <c r="J11" s="14"/>
      <c r="K11" s="14"/>
      <c r="L11" s="14"/>
      <c r="M11" s="14"/>
      <c r="N11" s="14"/>
      <c r="O11" s="14"/>
      <c r="P11" s="14"/>
      <c r="Q11" s="14"/>
      <c r="R11" s="14"/>
      <c r="S11" s="14"/>
      <c r="T11" s="14"/>
      <c r="U11" s="14"/>
    </row>
    <row r="12" spans="1:21" ht="16.5" customHeight="1">
      <c r="A12" s="14">
        <v>1</v>
      </c>
      <c r="B12" s="14">
        <v>7</v>
      </c>
      <c r="C12" s="14">
        <v>48</v>
      </c>
      <c r="D12" s="20" t="str">
        <v>Lighting</v>
      </c>
      <c r="E12" s="16" t="str">
        <v>Shift from day to evening for NYC tour</v>
      </c>
      <c r="F12" s="14">
        <v>0</v>
      </c>
      <c r="G12" s="14"/>
      <c r="H12" s="14"/>
      <c r="I12" s="14"/>
      <c r="J12" s="14"/>
      <c r="K12" s="14"/>
      <c r="L12" s="14"/>
      <c r="M12" s="14"/>
      <c r="N12" s="14"/>
      <c r="O12" s="14"/>
      <c r="P12" s="14"/>
      <c r="Q12" s="14"/>
      <c r="R12" s="14"/>
      <c r="S12" s="14"/>
      <c r="T12" s="14"/>
      <c r="U12" s="14"/>
    </row>
    <row r="13" spans="1:21" ht="16.5" customHeight="1">
      <c r="A13" s="14">
        <v>2</v>
      </c>
      <c r="B13" s="14">
        <v>1</v>
      </c>
      <c r="C13" s="14">
        <v>54</v>
      </c>
      <c r="D13" s="20" t="str">
        <v>Lighting</v>
      </c>
      <c r="E13" s="16" t="str">
        <v>Warm fireplace glow effect</v>
      </c>
      <c r="F13" s="14">
        <v>0</v>
      </c>
      <c r="G13" s="14"/>
      <c r="H13" s="14"/>
      <c r="I13" s="14"/>
      <c r="J13" s="14"/>
      <c r="K13" s="14"/>
      <c r="L13" s="14"/>
      <c r="M13" s="14"/>
      <c r="N13" s="14"/>
      <c r="O13" s="14"/>
      <c r="P13" s="14"/>
      <c r="Q13" s="14"/>
      <c r="R13" s="14"/>
      <c r="S13" s="14"/>
      <c r="T13" s="14"/>
      <c r="U13" s="14"/>
    </row>
    <row r="14" spans="1:21" ht="16.5" customHeight="1">
      <c r="A14" s="14">
        <v>2</v>
      </c>
      <c r="B14" s="14">
        <v>2</v>
      </c>
      <c r="C14" s="14">
        <v>60</v>
      </c>
      <c r="D14" s="20" t="str">
        <v>Lighting</v>
      </c>
      <c r="E14" s="16" t="str">
        <v>Cabinet meeting - official, governmental lighting</v>
      </c>
      <c r="F14" s="14">
        <v>0</v>
      </c>
      <c r="G14" s="14"/>
      <c r="H14" s="14"/>
      <c r="I14" s="14"/>
      <c r="J14" s="14"/>
      <c r="K14" s="14"/>
      <c r="L14" s="14"/>
      <c r="M14" s="14"/>
      <c r="N14" s="14"/>
      <c r="O14" s="14"/>
      <c r="P14" s="14"/>
      <c r="Q14" s="14"/>
      <c r="R14" s="14"/>
      <c r="S14" s="14"/>
      <c r="T14" s="14"/>
      <c r="U14" s="14"/>
    </row>
    <row r="15" spans="1:21" ht="16.5" customHeight="1">
      <c r="A15" s="14">
        <v>2</v>
      </c>
      <c r="B15" s="14">
        <v>3</v>
      </c>
      <c r="C15" s="14">
        <v>69</v>
      </c>
      <c r="D15" s="20" t="str">
        <v>Lighting</v>
      </c>
      <c r="E15" s="16" t="str">
        <v>Shadowy, conspiratorial lighting</v>
      </c>
      <c r="F15" s="14">
        <v>0</v>
      </c>
      <c r="G15" s="14"/>
      <c r="H15" s="14"/>
      <c r="I15" s="14"/>
      <c r="J15" s="14"/>
      <c r="K15" s="14"/>
      <c r="L15" s="14"/>
      <c r="M15" s="14"/>
      <c r="N15" s="14"/>
      <c r="O15" s="14"/>
      <c r="P15" s="14"/>
      <c r="Q15" s="14"/>
      <c r="R15" s="14"/>
      <c r="S15" s="14"/>
      <c r="T15" s="14"/>
      <c r="U15" s="14"/>
    </row>
    <row r="16" spans="1:21" ht="16.5" customHeight="1">
      <c r="A16" s="14">
        <v>2</v>
      </c>
      <c r="B16" s="14">
        <v>4</v>
      </c>
      <c r="C16" s="14">
        <v>73</v>
      </c>
      <c r="D16" s="20" t="str">
        <v>Lighting</v>
      </c>
      <c r="E16" s="16" t="str">
        <v>Spotlight for Warbucks' emotional moments</v>
      </c>
      <c r="F16" s="14">
        <v>0</v>
      </c>
      <c r="G16" s="14"/>
      <c r="H16" s="14"/>
      <c r="I16" s="14"/>
      <c r="J16" s="14"/>
      <c r="K16" s="14"/>
      <c r="L16" s="14"/>
      <c r="M16" s="14"/>
      <c r="N16" s="14"/>
      <c r="O16" s="14"/>
      <c r="P16" s="14"/>
      <c r="Q16" s="14"/>
      <c r="R16" s="14"/>
      <c r="S16" s="14"/>
      <c r="T16" s="14"/>
      <c r="U16" s="14"/>
    </row>
    <row r="17" spans="1:21" ht="16.5" customHeight="1">
      <c r="A17" s="14">
        <v>2</v>
      </c>
      <c r="B17" s="14">
        <v>5</v>
      </c>
      <c r="C17" s="14">
        <v>78</v>
      </c>
      <c r="D17" s="20" t="str">
        <v>Lighting</v>
      </c>
      <c r="E17" s="16" t="str">
        <v>Dimming lights as mood shifts with "parents" arrival</v>
      </c>
      <c r="F17" s="14">
        <v>0</v>
      </c>
      <c r="G17" s="14"/>
      <c r="H17" s="14"/>
      <c r="I17" s="14"/>
      <c r="J17" s="14"/>
      <c r="K17" s="14"/>
      <c r="L17" s="14"/>
      <c r="M17" s="14"/>
      <c r="N17" s="14"/>
      <c r="O17" s="14"/>
      <c r="P17" s="14"/>
      <c r="Q17" s="14"/>
      <c r="R17" s="14"/>
      <c r="S17" s="14"/>
      <c r="T17" s="14"/>
      <c r="U17" s="14"/>
    </row>
    <row r="18" spans="1:21" ht="16.5" customHeight="1">
      <c r="A18" s="14">
        <v>2</v>
      </c>
      <c r="B18" s="14">
        <v>6</v>
      </c>
      <c r="C18" s="14">
        <v>88</v>
      </c>
      <c r="D18" s="20" t="str">
        <v>Lighting</v>
      </c>
      <c r="E18" s="16" t="str">
        <v>Isolated pool of light on Warbucks</v>
      </c>
      <c r="F18" s="14">
        <v>0</v>
      </c>
      <c r="G18" s="14"/>
      <c r="H18" s="14"/>
      <c r="I18" s="14"/>
      <c r="J18" s="14"/>
      <c r="K18" s="14"/>
      <c r="L18" s="14"/>
      <c r="M18" s="14"/>
      <c r="N18" s="14"/>
      <c r="O18" s="14"/>
      <c r="P18" s="14"/>
      <c r="Q18" s="14"/>
      <c r="R18" s="14"/>
      <c r="S18" s="14"/>
      <c r="T18" s="14"/>
      <c r="U18" s="14"/>
    </row>
    <row r="19" spans="1:21" ht="16.5" customHeight="1">
      <c r="A19" s="14">
        <v>3</v>
      </c>
      <c r="B19" s="14">
        <v>1</v>
      </c>
      <c r="C19" s="14">
        <v>96</v>
      </c>
      <c r="D19" s="20" t="str">
        <v>Lighting</v>
      </c>
      <c r="E19" s="16" t="str">
        <v>Shadowy, threatening atmosphere</v>
      </c>
      <c r="F19" s="14">
        <v>0</v>
      </c>
      <c r="G19" s="14"/>
      <c r="H19" s="14"/>
      <c r="I19" s="14"/>
      <c r="J19" s="14"/>
      <c r="K19" s="14"/>
      <c r="L19" s="14"/>
      <c r="M19" s="14"/>
      <c r="N19" s="14"/>
      <c r="O19" s="14"/>
      <c r="P19" s="14"/>
      <c r="Q19" s="14"/>
      <c r="R19" s="14"/>
      <c r="S19" s="14"/>
      <c r="T19" s="14"/>
      <c r="U19" s="14"/>
    </row>
    <row r="20" spans="1:21" ht="16.5" customHeight="1">
      <c r="A20" s="14">
        <v>3</v>
      </c>
      <c r="B20" s="14">
        <v>1</v>
      </c>
      <c r="C20" s="14">
        <v>103</v>
      </c>
      <c r="D20" s="20" t="str">
        <v>Lighting</v>
      </c>
      <c r="E20" s="16" t="str">
        <v>Lightning effect illuminating danger</v>
      </c>
      <c r="F20" s="14">
        <v>0</v>
      </c>
      <c r="G20" s="14"/>
      <c r="H20" s="14"/>
      <c r="I20" s="14"/>
      <c r="J20" s="14"/>
      <c r="K20" s="14"/>
      <c r="L20" s="14"/>
      <c r="M20" s="14"/>
      <c r="N20" s="14"/>
      <c r="O20" s="14"/>
      <c r="P20" s="14"/>
      <c r="Q20" s="14"/>
      <c r="R20" s="14"/>
      <c r="S20" s="14"/>
      <c r="T20" s="14"/>
      <c r="U20" s="14"/>
    </row>
    <row r="21" spans="1:21" ht="16.5" customHeight="1">
      <c r="A21" s="14">
        <v>3</v>
      </c>
      <c r="B21" s="14">
        <v>2</v>
      </c>
      <c r="C21" s="14">
        <v>111</v>
      </c>
      <c r="D21" s="20" t="str">
        <v>Lighting</v>
      </c>
      <c r="E21" s="16" t="str">
        <v>Bright, joyful lighting scheme</v>
      </c>
      <c r="F21" s="14">
        <v>0</v>
      </c>
      <c r="G21" s="14"/>
      <c r="H21" s="14"/>
      <c r="I21" s="14"/>
      <c r="J21" s="14"/>
      <c r="K21" s="14"/>
      <c r="L21" s="14"/>
      <c r="M21" s="14"/>
      <c r="N21" s="14"/>
      <c r="O21" s="14"/>
      <c r="P21" s="14"/>
      <c r="Q21" s="14"/>
      <c r="R21" s="14"/>
      <c r="S21" s="14"/>
      <c r="T21" s="14"/>
      <c r="U21" s="14"/>
    </row>
    <row r="22" spans="1:21" ht="16.5" customHeight="1">
      <c r="A22" s="14">
        <v>3</v>
      </c>
      <c r="B22" s="14">
        <v>3</v>
      </c>
      <c r="C22" s="14">
        <v>117</v>
      </c>
      <c r="D22" s="20" t="str">
        <v>Lighting</v>
      </c>
      <c r="E22" s="16" t="str">
        <v>Warm holiday lighting scheme</v>
      </c>
      <c r="F22" s="14">
        <v>0</v>
      </c>
      <c r="G22" s="14"/>
      <c r="H22" s="14"/>
      <c r="I22" s="14"/>
      <c r="J22" s="14"/>
      <c r="K22" s="14"/>
      <c r="L22" s="14"/>
      <c r="M22" s="14"/>
      <c r="N22" s="14"/>
      <c r="O22" s="14"/>
      <c r="P22" s="14"/>
      <c r="Q22" s="14"/>
      <c r="R22" s="14"/>
      <c r="S22" s="14"/>
      <c r="T22" s="14"/>
      <c r="U22" s="14"/>
    </row>
    <row r="23" spans="1:21" ht="16.5" customHeight="1">
      <c r="A23" s="14">
        <v>3</v>
      </c>
      <c r="B23" s="14">
        <v>3</v>
      </c>
      <c r="C23" s="14">
        <v>124</v>
      </c>
      <c r="D23" s="20" t="str">
        <v>Lighting</v>
      </c>
      <c r="E23" s="16" t="str">
        <v>Spectacular lighting change for finale</v>
      </c>
      <c r="F23" s="14">
        <v>0</v>
      </c>
      <c r="G23" s="14"/>
      <c r="H23" s="14"/>
      <c r="I23" s="14"/>
      <c r="J23" s="14"/>
      <c r="K23" s="14"/>
      <c r="L23" s="14"/>
      <c r="M23" s="14"/>
      <c r="N23" s="14"/>
      <c r="O23" s="14"/>
      <c r="P23" s="14"/>
      <c r="Q23" s="14"/>
      <c r="R23" s="14"/>
      <c r="S23" s="14"/>
      <c r="T23" s="14"/>
      <c r="U23" s="14"/>
    </row>
    <row r="24" spans="1:21" ht="16.5" customHeight="1">
      <c r="A24" s="14">
        <v>3</v>
      </c>
      <c r="B24" s="14">
        <v>4</v>
      </c>
      <c r="C24" s="14">
        <v>129</v>
      </c>
      <c r="D24" s="20" t="str">
        <v>Lighting</v>
      </c>
      <c r="E24" s="16" t="str">
        <v>Red, white and blue lighting for patriotic finale</v>
      </c>
      <c r="F24" s="14">
        <v>0</v>
      </c>
      <c r="G24" s="14"/>
      <c r="H24" s="14"/>
      <c r="I24" s="14"/>
      <c r="J24" s="14"/>
      <c r="K24" s="14"/>
      <c r="L24" s="14"/>
      <c r="M24" s="14"/>
      <c r="N24" s="14"/>
      <c r="O24" s="14"/>
      <c r="P24" s="14"/>
      <c r="Q24" s="14"/>
      <c r="R24" s="14"/>
      <c r="S24" s="14"/>
      <c r="T24" s="14"/>
      <c r="U24" s="14"/>
    </row>
    <row r="25" spans="1:21" ht="16.5" customHeight="1">
      <c r="A25" s="14">
        <v>3</v>
      </c>
      <c r="B25" s="14">
        <v>4</v>
      </c>
      <c r="C25" s="14">
        <v>135</v>
      </c>
      <c r="D25" s="20" t="str">
        <v>Lighting</v>
      </c>
      <c r="E25" s="16" t="str">
        <v>Christmas tree lights sequence for final scene</v>
      </c>
      <c r="F25" s="14">
        <v>0</v>
      </c>
      <c r="G25" s="14"/>
      <c r="H25" s="14"/>
      <c r="I25" s="14"/>
      <c r="J25" s="14"/>
      <c r="K25" s="14"/>
      <c r="L25" s="14"/>
      <c r="M25" s="14"/>
      <c r="N25" s="14"/>
      <c r="O25" s="14"/>
      <c r="P25" s="14"/>
      <c r="Q25" s="14"/>
      <c r="R25" s="14"/>
      <c r="S25" s="14"/>
      <c r="T25" s="14"/>
      <c r="U25" s="14"/>
    </row>
    <row r="26" spans="1:21" ht="16.5" customHeight="1">
      <c r="A26" s="14">
        <v>3</v>
      </c>
      <c r="B26" s="14">
        <v>4</v>
      </c>
      <c r="C26" s="14">
        <v>138</v>
      </c>
      <c r="D26" s="20" t="str">
        <v>Lighting</v>
      </c>
      <c r="E26" s="16" t="str">
        <v>Final spotlight on Annie and Warbucks</v>
      </c>
      <c r="F26" s="14">
        <v>0</v>
      </c>
      <c r="G26" s="14"/>
      <c r="H26" s="14"/>
      <c r="I26" s="14"/>
      <c r="J26" s="14"/>
      <c r="K26" s="14"/>
      <c r="L26" s="14"/>
      <c r="M26" s="14"/>
      <c r="N26" s="14"/>
      <c r="O26" s="14"/>
      <c r="P26" s="14"/>
      <c r="Q26" s="14"/>
      <c r="R26" s="14"/>
      <c r="S26" s="14"/>
      <c r="T26" s="14"/>
      <c r="U26" s="14"/>
    </row>
    <row r="27" spans="1:21" ht="16.5" customHeight="1">
      <c r="A27" s="14" t="str">
        <v>Post-Show</v>
      </c>
      <c r="B27" s="14" t="str">
        <v>Post-Show</v>
      </c>
      <c r="C27" s="14">
        <v>190</v>
      </c>
      <c r="D27" s="20" t="str">
        <v>Lighting</v>
      </c>
      <c r="E27" s="16" t="str">
        <v>Warm amber exit lighting to maintain mood</v>
      </c>
      <c r="F27" s="14">
        <v>0</v>
      </c>
      <c r="G27" s="14"/>
      <c r="H27" s="14"/>
      <c r="I27" s="14"/>
      <c r="J27" s="14"/>
      <c r="K27" s="14"/>
      <c r="L27" s="14"/>
      <c r="M27" s="14"/>
      <c r="N27" s="14"/>
      <c r="O27" s="14"/>
      <c r="P27" s="14"/>
      <c r="Q27" s="14"/>
      <c r="R27" s="14"/>
      <c r="S27" s="14"/>
      <c r="T27" s="14"/>
      <c r="U27" s="14"/>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3C47D"/>
    <outlinePr summaryBelow="0" summaryRight="0"/>
  </sheetPr>
  <dimension ref="A1:U20"/>
  <sheetViews>
    <sheetView workbookViewId="0">
      <pane ySplit="1" topLeftCell="A2" activePane="bottomLeft" state="frozen"/>
      <selection pane="bottomLeft" activeCell="A3" sqref="A3"/>
    </sheetView>
  </sheetViews>
  <sheetFormatPr defaultColWidth="14.42578125" defaultRowHeight="15" customHeight="1"/>
  <cols>
    <col min="5" max="5" width="71.140625" customWidth="1"/>
    <col min="6" max="6" width="43.85546875" customWidth="1"/>
  </cols>
  <sheetData>
    <row r="1" spans="1:21" ht="15" customHeight="1">
      <c r="A1" s="10" t="str">
        <f ca="1">IFERROR(__xludf.DUMMYFUNCTION("query('SCRIPT ANALYSIS TOOL'!1:970, ""select * where D='Scenery'"", 1)"),"ACT")</f>
        <v>ACT</v>
      </c>
      <c r="B1" s="10" t="str">
        <f ca="1">IFERROR(__xludf.DUMMYFUNCTION("""COMPUTED_VALUE"""),"SCENE")</f>
        <v>SCENE</v>
      </c>
      <c r="C1" s="10" t="str">
        <f ca="1">IFERROR(__xludf.DUMMYFUNCTION("""COMPUTED_VALUE"""),"PAGE")</f>
        <v>PAGE</v>
      </c>
      <c r="D1" s="21" t="str">
        <f ca="1">IFERROR(__xludf.DUMMYFUNCTION("""COMPUTED_VALUE"""),"ELEMENT")</f>
        <v>ELEMENT</v>
      </c>
      <c r="E1" s="12" t="str">
        <f ca="1">IFERROR(__xludf.DUMMYFUNCTION("""COMPUTED_VALUE"""),"CAPTURE")</f>
        <v>CAPTURE</v>
      </c>
      <c r="F1" s="12" t="str">
        <f ca="1">IFERROR(__xludf.DUMMYFUNCTION("""COMPUTED_VALUE"""),"STATUS")</f>
        <v>STATUS</v>
      </c>
      <c r="G1" s="13" t="str">
        <f ca="1">IFERROR(__xludf.DUMMYFUNCTION("""COMPUTED_VALUE"""),"")</f>
        <v/>
      </c>
      <c r="H1" s="13" t="str">
        <f ca="1">IFERROR(__xludf.DUMMYFUNCTION("""COMPUTED_VALUE"""),"")</f>
        <v/>
      </c>
      <c r="I1" s="13" t="str">
        <f ca="1">IFERROR(__xludf.DUMMYFUNCTION("""COMPUTED_VALUE"""),"")</f>
        <v/>
      </c>
      <c r="J1" s="13" t="str">
        <f ca="1">IFERROR(__xludf.DUMMYFUNCTION("""COMPUTED_VALUE"""),"")</f>
        <v/>
      </c>
      <c r="K1" s="13" t="str">
        <f ca="1">IFERROR(__xludf.DUMMYFUNCTION("""COMPUTED_VALUE"""),"")</f>
        <v/>
      </c>
      <c r="L1" s="13" t="str">
        <f ca="1">IFERROR(__xludf.DUMMYFUNCTION("""COMPUTED_VALUE"""),"")</f>
        <v/>
      </c>
      <c r="M1" s="13" t="str">
        <f ca="1">IFERROR(__xludf.DUMMYFUNCTION("""COMPUTED_VALUE"""),"")</f>
        <v/>
      </c>
      <c r="N1" s="13" t="str">
        <f ca="1">IFERROR(__xludf.DUMMYFUNCTION("""COMPUTED_VALUE"""),"")</f>
        <v/>
      </c>
      <c r="O1" s="13" t="str">
        <f ca="1">IFERROR(__xludf.DUMMYFUNCTION("""COMPUTED_VALUE"""),"")</f>
        <v/>
      </c>
      <c r="P1" s="13" t="str">
        <f ca="1">IFERROR(__xludf.DUMMYFUNCTION("""COMPUTED_VALUE"""),"")</f>
        <v/>
      </c>
      <c r="Q1" s="13" t="str">
        <f ca="1">IFERROR(__xludf.DUMMYFUNCTION("""COMPUTED_VALUE"""),"")</f>
        <v/>
      </c>
      <c r="R1" s="13" t="str">
        <f ca="1">IFERROR(__xludf.DUMMYFUNCTION("""COMPUTED_VALUE"""),"")</f>
        <v/>
      </c>
      <c r="S1" s="13" t="str">
        <f ca="1">IFERROR(__xludf.DUMMYFUNCTION("""COMPUTED_VALUE"""),"")</f>
        <v/>
      </c>
      <c r="T1" s="13" t="str">
        <f ca="1">IFERROR(__xludf.DUMMYFUNCTION("""COMPUTED_VALUE"""),"")</f>
        <v/>
      </c>
      <c r="U1" s="13" t="str">
        <f ca="1">IFERROR(__xludf.DUMMYFUNCTION("""COMPUTED_VALUE"""),"")</f>
        <v/>
      </c>
    </row>
    <row r="2" spans="1:21">
      <c r="A2" s="14" t="str" cm="1">
        <f t="array" ref="A2:F20">_xlfn._xlws.FILTER('SCRIPT ANALYSIS TOOL'!A:F, 'SCRIPT ANALYSIS TOOL'!D:D="SCENERY")</f>
        <v>Pre-Show</v>
      </c>
      <c r="B2" s="14" t="str">
        <v>Pre-Show</v>
      </c>
      <c r="C2" s="14">
        <v>0</v>
      </c>
      <c r="D2" s="22" t="str">
        <v>Scenery</v>
      </c>
      <c r="E2" s="16" t="str">
        <v>Orphanage silhouette visible behind scrim during seating</v>
      </c>
      <c r="F2" s="14">
        <v>0</v>
      </c>
      <c r="G2" s="14"/>
      <c r="H2" s="14"/>
      <c r="I2" s="14"/>
      <c r="J2" s="14"/>
      <c r="K2" s="14"/>
      <c r="L2" s="14"/>
      <c r="M2" s="14"/>
      <c r="N2" s="14"/>
      <c r="O2" s="14"/>
      <c r="P2" s="14"/>
      <c r="Q2" s="14"/>
      <c r="R2" s="14"/>
      <c r="S2" s="14"/>
      <c r="T2" s="14"/>
      <c r="U2" s="14"/>
    </row>
    <row r="3" spans="1:21">
      <c r="A3" s="14">
        <v>1</v>
      </c>
      <c r="B3" s="14">
        <v>1</v>
      </c>
      <c r="C3" s="14">
        <v>6</v>
      </c>
      <c r="D3" s="22" t="str">
        <v>Scenery</v>
      </c>
      <c r="E3" s="16" t="str">
        <v>Rolling Bunk beds</v>
      </c>
      <c r="F3" s="14">
        <v>0</v>
      </c>
      <c r="G3" s="14"/>
      <c r="H3" s="14"/>
      <c r="I3" s="14"/>
      <c r="J3" s="14"/>
      <c r="K3" s="14"/>
      <c r="L3" s="14"/>
      <c r="M3" s="14"/>
      <c r="N3" s="14"/>
      <c r="O3" s="14"/>
      <c r="P3" s="14"/>
      <c r="Q3" s="14"/>
      <c r="R3" s="14"/>
      <c r="S3" s="14"/>
      <c r="T3" s="14"/>
      <c r="U3" s="14"/>
    </row>
    <row r="4" spans="1:21">
      <c r="A4" s="14">
        <v>1</v>
      </c>
      <c r="B4" s="14">
        <v>2</v>
      </c>
      <c r="C4" s="14">
        <v>11</v>
      </c>
      <c r="D4" s="22" t="str">
        <v>Scenery</v>
      </c>
      <c r="E4" s="16" t="str">
        <v>Miss Hannigan's office with crooked picture frames</v>
      </c>
      <c r="F4" s="14">
        <v>0</v>
      </c>
      <c r="G4" s="14"/>
      <c r="H4" s="14"/>
      <c r="I4" s="14"/>
      <c r="J4" s="14"/>
      <c r="K4" s="14"/>
      <c r="L4" s="14"/>
      <c r="M4" s="14"/>
      <c r="N4" s="14"/>
      <c r="O4" s="14"/>
      <c r="P4" s="14"/>
      <c r="Q4" s="14"/>
      <c r="R4" s="14"/>
      <c r="S4" s="14"/>
      <c r="T4" s="14"/>
      <c r="U4" s="14"/>
    </row>
    <row r="5" spans="1:21">
      <c r="A5" s="14">
        <v>1</v>
      </c>
      <c r="B5" s="14">
        <v>3</v>
      </c>
      <c r="C5" s="14">
        <v>19</v>
      </c>
      <c r="D5" s="22" t="str">
        <v>Scenery</v>
      </c>
      <c r="E5" s="16" t="str">
        <v>Hooverville shanty town with movable elements</v>
      </c>
      <c r="F5" s="14">
        <v>0</v>
      </c>
      <c r="G5" s="14"/>
      <c r="H5" s="14"/>
      <c r="I5" s="14"/>
      <c r="J5" s="14"/>
      <c r="K5" s="14"/>
      <c r="L5" s="14"/>
      <c r="M5" s="14"/>
      <c r="N5" s="14"/>
      <c r="O5" s="14"/>
      <c r="P5" s="14"/>
      <c r="Q5" s="14"/>
      <c r="R5" s="14"/>
      <c r="S5" s="14"/>
      <c r="T5" s="14"/>
      <c r="U5" s="14"/>
    </row>
    <row r="6" spans="1:21">
      <c r="A6" s="14">
        <v>1</v>
      </c>
      <c r="B6" s="14">
        <v>4</v>
      </c>
      <c r="C6" s="14">
        <v>30</v>
      </c>
      <c r="D6" s="22" t="str">
        <v>Scenery</v>
      </c>
      <c r="E6" s="16" t="str">
        <v>Warbucks mansion entrance with grand staircase</v>
      </c>
      <c r="F6" s="14">
        <v>0</v>
      </c>
      <c r="G6" s="14"/>
      <c r="H6" s="14"/>
      <c r="I6" s="14"/>
      <c r="J6" s="14"/>
      <c r="K6" s="14"/>
      <c r="L6" s="14"/>
      <c r="M6" s="14"/>
      <c r="N6" s="14"/>
      <c r="O6" s="14"/>
      <c r="P6" s="14"/>
      <c r="Q6" s="14"/>
      <c r="R6" s="14"/>
      <c r="S6" s="14"/>
      <c r="T6" s="14"/>
      <c r="U6" s="14"/>
    </row>
    <row r="7" spans="1:21">
      <c r="A7" s="14">
        <v>1</v>
      </c>
      <c r="B7" s="14">
        <v>5</v>
      </c>
      <c r="C7" s="14">
        <v>34</v>
      </c>
      <c r="D7" s="22" t="str">
        <v>Scenery</v>
      </c>
      <c r="E7" s="16" t="str">
        <v>Elegant furniture pieces on wheeled platforms</v>
      </c>
      <c r="F7" s="14">
        <v>0</v>
      </c>
      <c r="G7" s="14"/>
      <c r="H7" s="14"/>
      <c r="I7" s="14"/>
      <c r="J7" s="14"/>
      <c r="K7" s="14"/>
      <c r="L7" s="14"/>
      <c r="M7" s="14"/>
      <c r="N7" s="14"/>
      <c r="O7" s="14"/>
      <c r="P7" s="14"/>
      <c r="Q7" s="14"/>
      <c r="R7" s="14"/>
      <c r="S7" s="14"/>
      <c r="T7" s="14"/>
      <c r="U7" s="14"/>
    </row>
    <row r="8" spans="1:21">
      <c r="A8" s="14">
        <v>1</v>
      </c>
      <c r="B8" s="14">
        <v>6</v>
      </c>
      <c r="C8" s="14">
        <v>40</v>
      </c>
      <c r="D8" s="22" t="str">
        <v>Scenery</v>
      </c>
      <c r="E8" s="16" t="str">
        <v>Warbucks' office with world map and ticker tape machine</v>
      </c>
      <c r="F8" s="14">
        <v>0</v>
      </c>
      <c r="G8" s="14"/>
      <c r="H8" s="14"/>
      <c r="I8" s="14"/>
      <c r="J8" s="14"/>
      <c r="K8" s="14"/>
      <c r="L8" s="14"/>
      <c r="M8" s="14"/>
      <c r="N8" s="14"/>
      <c r="O8" s="14"/>
      <c r="P8" s="14"/>
      <c r="Q8" s="14"/>
      <c r="R8" s="14"/>
      <c r="S8" s="14"/>
      <c r="T8" s="14"/>
      <c r="U8" s="14"/>
    </row>
    <row r="9" spans="1:21">
      <c r="A9" s="14">
        <v>1</v>
      </c>
      <c r="B9" s="14">
        <v>7</v>
      </c>
      <c r="C9" s="14">
        <v>47</v>
      </c>
      <c r="D9" s="22" t="str">
        <v>Scenery</v>
      </c>
      <c r="E9" s="16" t="str">
        <v>NYC street scene with painted backdrop</v>
      </c>
      <c r="F9" s="14">
        <v>0</v>
      </c>
      <c r="G9" s="14"/>
      <c r="H9" s="14"/>
      <c r="I9" s="14"/>
      <c r="J9" s="14"/>
      <c r="K9" s="14"/>
      <c r="L9" s="14"/>
      <c r="M9" s="14"/>
      <c r="N9" s="14"/>
      <c r="O9" s="14"/>
      <c r="P9" s="14"/>
      <c r="Q9" s="14"/>
      <c r="R9" s="14"/>
      <c r="S9" s="14"/>
      <c r="T9" s="14"/>
      <c r="U9" s="14"/>
    </row>
    <row r="10" spans="1:21">
      <c r="A10" s="14">
        <v>2</v>
      </c>
      <c r="B10" s="14">
        <v>1</v>
      </c>
      <c r="C10" s="14">
        <v>53</v>
      </c>
      <c r="D10" s="22" t="str">
        <v>Scenery</v>
      </c>
      <c r="E10" s="16" t="str">
        <v>Warbucks mansion living room with Christmas decorations</v>
      </c>
      <c r="F10" s="14">
        <v>0</v>
      </c>
      <c r="G10" s="14"/>
      <c r="H10" s="14"/>
      <c r="I10" s="14"/>
      <c r="J10" s="14"/>
      <c r="K10" s="14"/>
      <c r="L10" s="14"/>
      <c r="M10" s="14"/>
      <c r="N10" s="14"/>
      <c r="O10" s="14"/>
      <c r="P10" s="14"/>
      <c r="Q10" s="14"/>
      <c r="R10" s="14"/>
      <c r="S10" s="14"/>
      <c r="T10" s="14"/>
      <c r="U10" s="14"/>
    </row>
    <row r="11" spans="1:21">
      <c r="A11" s="14">
        <v>2</v>
      </c>
      <c r="B11" s="14">
        <v>2</v>
      </c>
      <c r="C11" s="14">
        <v>59</v>
      </c>
      <c r="D11" s="22" t="str">
        <v>Scenery</v>
      </c>
      <c r="E11" s="16" t="str">
        <v>Oval Office inspired scenery with presidential seal</v>
      </c>
      <c r="F11" s="14">
        <v>0</v>
      </c>
      <c r="G11" s="14"/>
      <c r="H11" s="14"/>
      <c r="I11" s="14"/>
      <c r="J11" s="14"/>
      <c r="K11" s="14"/>
      <c r="L11" s="14"/>
      <c r="M11" s="14"/>
      <c r="N11" s="14"/>
      <c r="O11" s="14"/>
      <c r="P11" s="14"/>
      <c r="Q11" s="14"/>
      <c r="R11" s="14"/>
      <c r="S11" s="14"/>
      <c r="T11" s="14"/>
      <c r="U11" s="14"/>
    </row>
    <row r="12" spans="1:21">
      <c r="A12" s="14">
        <v>2</v>
      </c>
      <c r="B12" s="14">
        <v>3</v>
      </c>
      <c r="C12" s="14">
        <v>64</v>
      </c>
      <c r="D12" s="22" t="str">
        <v>Scenery</v>
      </c>
      <c r="E12" s="16" t="str">
        <v>Hannigan's office with calendar showing orphan pickup date</v>
      </c>
      <c r="F12" s="14">
        <v>0</v>
      </c>
      <c r="G12" s="14"/>
      <c r="H12" s="14"/>
      <c r="I12" s="14"/>
      <c r="J12" s="14"/>
      <c r="K12" s="14"/>
      <c r="L12" s="14"/>
      <c r="M12" s="14"/>
      <c r="N12" s="14"/>
      <c r="O12" s="14"/>
      <c r="P12" s="14"/>
      <c r="Q12" s="14"/>
      <c r="R12" s="14"/>
      <c r="S12" s="14"/>
      <c r="T12" s="14"/>
      <c r="U12" s="14"/>
    </row>
    <row r="13" spans="1:21">
      <c r="A13" s="14">
        <v>2</v>
      </c>
      <c r="B13" s="14">
        <v>4</v>
      </c>
      <c r="C13" s="14">
        <v>71</v>
      </c>
      <c r="D13" s="22" t="str">
        <v>Scenery</v>
      </c>
      <c r="E13" s="16" t="str">
        <v>Warbucks mansion decorated for adoption celebration</v>
      </c>
      <c r="F13" s="14">
        <v>0</v>
      </c>
      <c r="G13" s="14"/>
      <c r="H13" s="14"/>
      <c r="I13" s="14"/>
      <c r="J13" s="14"/>
      <c r="K13" s="14"/>
      <c r="L13" s="14"/>
      <c r="M13" s="14"/>
      <c r="N13" s="14"/>
      <c r="O13" s="14"/>
      <c r="P13" s="14"/>
      <c r="Q13" s="14"/>
      <c r="R13" s="14"/>
      <c r="S13" s="14"/>
      <c r="T13" s="14"/>
      <c r="U13" s="14"/>
    </row>
    <row r="14" spans="1:21">
      <c r="A14" s="14">
        <v>2</v>
      </c>
      <c r="B14" s="14">
        <v>5</v>
      </c>
      <c r="C14" s="14">
        <v>76</v>
      </c>
      <c r="D14" s="22" t="str">
        <v>Scenery</v>
      </c>
      <c r="E14" s="16" t="str">
        <v>Mansion entryway with portrait of Warbucks</v>
      </c>
      <c r="F14" s="14">
        <v>0</v>
      </c>
      <c r="G14" s="14"/>
      <c r="H14" s="14"/>
      <c r="I14" s="14"/>
      <c r="J14" s="14"/>
      <c r="K14" s="14"/>
      <c r="L14" s="14"/>
      <c r="M14" s="14"/>
      <c r="N14" s="14"/>
      <c r="O14" s="14"/>
      <c r="P14" s="14"/>
      <c r="Q14" s="14"/>
      <c r="R14" s="14"/>
      <c r="S14" s="14"/>
      <c r="T14" s="14"/>
      <c r="U14" s="14"/>
    </row>
    <row r="15" spans="1:21">
      <c r="A15" s="14">
        <v>2</v>
      </c>
      <c r="B15" s="14">
        <v>6</v>
      </c>
      <c r="C15" s="14">
        <v>86</v>
      </c>
      <c r="D15" s="22" t="str">
        <v>Scenery</v>
      </c>
      <c r="E15" s="16" t="str">
        <v>Warbucks' office showing passage of time/depression</v>
      </c>
      <c r="F15" s="14">
        <v>0</v>
      </c>
      <c r="G15" s="14"/>
      <c r="H15" s="14"/>
      <c r="I15" s="14"/>
      <c r="J15" s="14"/>
      <c r="K15" s="14"/>
      <c r="L15" s="14"/>
      <c r="M15" s="14"/>
      <c r="N15" s="14"/>
      <c r="O15" s="14"/>
      <c r="P15" s="14"/>
      <c r="Q15" s="14"/>
      <c r="R15" s="14"/>
      <c r="S15" s="14"/>
      <c r="T15" s="14"/>
      <c r="U15" s="14"/>
    </row>
    <row r="16" spans="1:21">
      <c r="A16" s="14">
        <v>3</v>
      </c>
      <c r="B16" s="14">
        <v>1</v>
      </c>
      <c r="C16" s="14">
        <v>94</v>
      </c>
      <c r="D16" s="22" t="str">
        <v>Scenery</v>
      </c>
      <c r="E16" s="16" t="str">
        <v>Muddy path to bridge hideout</v>
      </c>
      <c r="F16" s="14">
        <v>0</v>
      </c>
      <c r="G16" s="14"/>
      <c r="H16" s="14"/>
      <c r="I16" s="14"/>
      <c r="J16" s="14"/>
      <c r="K16" s="14"/>
      <c r="L16" s="14"/>
      <c r="M16" s="14"/>
      <c r="N16" s="14"/>
      <c r="O16" s="14"/>
      <c r="P16" s="14"/>
      <c r="Q16" s="14"/>
      <c r="R16" s="14"/>
      <c r="S16" s="14"/>
      <c r="T16" s="14"/>
      <c r="U16" s="14"/>
    </row>
    <row r="17" spans="1:21">
      <c r="A17" s="14">
        <v>3</v>
      </c>
      <c r="B17" s="14">
        <v>1</v>
      </c>
      <c r="C17" s="14">
        <v>104</v>
      </c>
      <c r="D17" s="22" t="str">
        <v>Scenery</v>
      </c>
      <c r="E17" s="16" t="str">
        <v>Bridge railings that appear dangerous but are safe</v>
      </c>
      <c r="F17" s="14">
        <v>0</v>
      </c>
      <c r="G17" s="14"/>
      <c r="H17" s="14"/>
      <c r="I17" s="14"/>
      <c r="J17" s="14"/>
      <c r="K17" s="14"/>
      <c r="L17" s="14"/>
      <c r="M17" s="14"/>
      <c r="N17" s="14"/>
      <c r="O17" s="14"/>
      <c r="P17" s="14"/>
      <c r="Q17" s="14"/>
      <c r="R17" s="14"/>
      <c r="S17" s="14"/>
      <c r="T17" s="14"/>
      <c r="U17" s="14"/>
    </row>
    <row r="18" spans="1:21">
      <c r="A18" s="14">
        <v>3</v>
      </c>
      <c r="B18" s="14">
        <v>2</v>
      </c>
      <c r="C18" s="14">
        <v>109</v>
      </c>
      <c r="D18" s="22" t="str">
        <v>Scenery</v>
      </c>
      <c r="E18" s="16" t="str">
        <v>Mansion transformed for celebration</v>
      </c>
      <c r="F18" s="14">
        <v>0</v>
      </c>
      <c r="G18" s="14"/>
      <c r="H18" s="14"/>
      <c r="I18" s="14"/>
      <c r="J18" s="14"/>
      <c r="K18" s="14"/>
      <c r="L18" s="14"/>
      <c r="M18" s="14"/>
      <c r="N18" s="14"/>
      <c r="O18" s="14"/>
      <c r="P18" s="14"/>
      <c r="Q18" s="14"/>
      <c r="R18" s="14"/>
      <c r="S18" s="14"/>
      <c r="T18" s="14"/>
      <c r="U18" s="14"/>
    </row>
    <row r="19" spans="1:21">
      <c r="A19" s="14">
        <v>3</v>
      </c>
      <c r="B19" s="14">
        <v>3</v>
      </c>
      <c r="C19" s="14">
        <v>116</v>
      </c>
      <c r="D19" s="22" t="str">
        <v>Scenery</v>
      </c>
      <c r="E19" s="16" t="str">
        <v>Full mansion with Christmas decorations</v>
      </c>
      <c r="F19" s="14">
        <v>0</v>
      </c>
      <c r="G19" s="14"/>
      <c r="H19" s="14"/>
      <c r="I19" s="14"/>
      <c r="J19" s="14"/>
      <c r="K19" s="14"/>
      <c r="L19" s="14"/>
      <c r="M19" s="14"/>
      <c r="N19" s="14"/>
      <c r="O19" s="14"/>
      <c r="P19" s="14"/>
      <c r="Q19" s="14"/>
      <c r="R19" s="14"/>
      <c r="S19" s="14"/>
      <c r="T19" s="14"/>
      <c r="U19" s="14"/>
    </row>
    <row r="20" spans="1:21">
      <c r="A20" s="14">
        <v>3</v>
      </c>
      <c r="B20" s="14">
        <v>4</v>
      </c>
      <c r="C20" s="14">
        <v>126</v>
      </c>
      <c r="D20" s="22" t="str">
        <v>Scenery</v>
      </c>
      <c r="E20" s="16" t="str">
        <v>Final tableau positioning for cast</v>
      </c>
      <c r="F20" s="14">
        <v>0</v>
      </c>
      <c r="G20" s="14"/>
      <c r="H20" s="14"/>
      <c r="I20" s="14"/>
      <c r="J20" s="14"/>
      <c r="K20" s="14"/>
      <c r="L20" s="14"/>
      <c r="M20" s="14"/>
      <c r="N20" s="14"/>
      <c r="O20" s="14"/>
      <c r="P20" s="14"/>
      <c r="Q20" s="14"/>
      <c r="R20" s="14"/>
      <c r="S20" s="14"/>
      <c r="T20" s="14"/>
      <c r="U20" s="14"/>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6D9EEB"/>
    <outlinePr summaryBelow="0" summaryRight="0"/>
  </sheetPr>
  <dimension ref="A1:U21"/>
  <sheetViews>
    <sheetView workbookViewId="0">
      <pane ySplit="1" topLeftCell="A2" activePane="bottomLeft" state="frozen"/>
      <selection pane="bottomLeft" activeCell="A3" sqref="A3"/>
    </sheetView>
  </sheetViews>
  <sheetFormatPr defaultColWidth="14.42578125" defaultRowHeight="15" customHeight="1"/>
  <cols>
    <col min="5" max="5" width="71.140625" customWidth="1"/>
    <col min="6" max="6" width="43.42578125" customWidth="1"/>
  </cols>
  <sheetData>
    <row r="1" spans="1:21" ht="15" customHeight="1">
      <c r="A1" s="10" t="str">
        <f ca="1">IFERROR(__xludf.DUMMYFUNCTION("query('SCRIPT ANALYSIS TOOL'!1:970, ""select * where D='Costumes'"", 1)"),"ACT")</f>
        <v>ACT</v>
      </c>
      <c r="B1" s="10" t="str">
        <f ca="1">IFERROR(__xludf.DUMMYFUNCTION("""COMPUTED_VALUE"""),"SCENE")</f>
        <v>SCENE</v>
      </c>
      <c r="C1" s="10" t="str">
        <f ca="1">IFERROR(__xludf.DUMMYFUNCTION("""COMPUTED_VALUE"""),"PAGE")</f>
        <v>PAGE</v>
      </c>
      <c r="D1" s="23" t="str">
        <f ca="1">IFERROR(__xludf.DUMMYFUNCTION("""COMPUTED_VALUE"""),"ELEMENT")</f>
        <v>ELEMENT</v>
      </c>
      <c r="E1" s="12" t="str">
        <f ca="1">IFERROR(__xludf.DUMMYFUNCTION("""COMPUTED_VALUE"""),"CAPTURE")</f>
        <v>CAPTURE</v>
      </c>
      <c r="F1" s="13" t="str">
        <f ca="1">IFERROR(__xludf.DUMMYFUNCTION("""COMPUTED_VALUE"""),"STATUS")</f>
        <v>STATUS</v>
      </c>
      <c r="G1" s="14" t="str">
        <f ca="1">IFERROR(__xludf.DUMMYFUNCTION("""COMPUTED_VALUE"""),"")</f>
        <v/>
      </c>
      <c r="H1" s="14" t="str">
        <f ca="1">IFERROR(__xludf.DUMMYFUNCTION("""COMPUTED_VALUE"""),"")</f>
        <v/>
      </c>
      <c r="I1" s="14" t="str">
        <f ca="1">IFERROR(__xludf.DUMMYFUNCTION("""COMPUTED_VALUE"""),"")</f>
        <v/>
      </c>
      <c r="J1" s="14" t="str">
        <f ca="1">IFERROR(__xludf.DUMMYFUNCTION("""COMPUTED_VALUE"""),"")</f>
        <v/>
      </c>
      <c r="K1" s="14" t="str">
        <f ca="1">IFERROR(__xludf.DUMMYFUNCTION("""COMPUTED_VALUE"""),"")</f>
        <v/>
      </c>
      <c r="L1" s="14" t="str">
        <f ca="1">IFERROR(__xludf.DUMMYFUNCTION("""COMPUTED_VALUE"""),"")</f>
        <v/>
      </c>
      <c r="M1" s="14" t="str">
        <f ca="1">IFERROR(__xludf.DUMMYFUNCTION("""COMPUTED_VALUE"""),"")</f>
        <v/>
      </c>
      <c r="N1" s="14" t="str">
        <f ca="1">IFERROR(__xludf.DUMMYFUNCTION("""COMPUTED_VALUE"""),"")</f>
        <v/>
      </c>
      <c r="O1" s="14" t="str">
        <f ca="1">IFERROR(__xludf.DUMMYFUNCTION("""COMPUTED_VALUE"""),"")</f>
        <v/>
      </c>
      <c r="P1" s="14" t="str">
        <f ca="1">IFERROR(__xludf.DUMMYFUNCTION("""COMPUTED_VALUE"""),"")</f>
        <v/>
      </c>
      <c r="Q1" s="14" t="str">
        <f ca="1">IFERROR(__xludf.DUMMYFUNCTION("""COMPUTED_VALUE"""),"")</f>
        <v/>
      </c>
      <c r="R1" s="14" t="str">
        <f ca="1">IFERROR(__xludf.DUMMYFUNCTION("""COMPUTED_VALUE"""),"")</f>
        <v/>
      </c>
      <c r="S1" s="14" t="str">
        <f ca="1">IFERROR(__xludf.DUMMYFUNCTION("""COMPUTED_VALUE"""),"")</f>
        <v/>
      </c>
      <c r="T1" s="14" t="str">
        <f ca="1">IFERROR(__xludf.DUMMYFUNCTION("""COMPUTED_VALUE"""),"")</f>
        <v/>
      </c>
      <c r="U1" s="14" t="str">
        <f ca="1">IFERROR(__xludf.DUMMYFUNCTION("""COMPUTED_VALUE"""),"")</f>
        <v/>
      </c>
    </row>
    <row r="2" spans="1:21">
      <c r="A2" s="14" t="str" cm="1">
        <f t="array" ref="A2:F21">_xlfn._xlws.FILTER('SCRIPT ANALYSIS TOOL'!A:F, 'SCRIPT ANALYSIS TOOL'!D:D="COSTUMES")</f>
        <v>Pre-Show</v>
      </c>
      <c r="B2" s="14" t="str">
        <v>Pre-Show</v>
      </c>
      <c r="C2" s="14">
        <v>0</v>
      </c>
      <c r="D2" s="24" t="str">
        <v>Costumes</v>
      </c>
      <c r="E2" s="16" t="str">
        <v>Ushers in newsboy caps and period-appropriate attire</v>
      </c>
      <c r="F2" s="14" t="str">
        <v>Complete</v>
      </c>
      <c r="G2" s="14"/>
      <c r="H2" s="14"/>
      <c r="I2" s="14"/>
      <c r="J2" s="14"/>
      <c r="K2" s="14"/>
      <c r="L2" s="14"/>
      <c r="M2" s="14"/>
      <c r="N2" s="14"/>
      <c r="O2" s="14"/>
      <c r="P2" s="14"/>
      <c r="Q2" s="14"/>
      <c r="R2" s="14"/>
      <c r="S2" s="14"/>
      <c r="T2" s="14"/>
      <c r="U2" s="14"/>
    </row>
    <row r="3" spans="1:21">
      <c r="A3" s="14">
        <v>1</v>
      </c>
      <c r="B3" s="14">
        <v>1</v>
      </c>
      <c r="C3" s="14">
        <v>2</v>
      </c>
      <c r="D3" s="24" t="str">
        <v>Costumes</v>
      </c>
      <c r="E3" s="16" t="str">
        <v>Orphans in mismatched, too-small nightgowns</v>
      </c>
      <c r="F3" s="14">
        <v>0</v>
      </c>
      <c r="G3" s="14"/>
      <c r="H3" s="14"/>
      <c r="I3" s="14"/>
      <c r="J3" s="14"/>
      <c r="K3" s="14"/>
      <c r="L3" s="14"/>
      <c r="M3" s="14"/>
      <c r="N3" s="14"/>
      <c r="O3" s="14"/>
      <c r="P3" s="14"/>
      <c r="Q3" s="14"/>
      <c r="R3" s="14"/>
      <c r="S3" s="14"/>
      <c r="T3" s="14"/>
      <c r="U3" s="14"/>
    </row>
    <row r="4" spans="1:21">
      <c r="A4" s="14">
        <v>1</v>
      </c>
      <c r="B4" s="14">
        <v>1</v>
      </c>
      <c r="C4" s="14">
        <v>6</v>
      </c>
      <c r="D4" s="24" t="str">
        <v>Costumes</v>
      </c>
      <c r="E4" s="16" t="str">
        <v>Ask about long pearls for Hannigan</v>
      </c>
      <c r="F4" s="14">
        <v>0</v>
      </c>
      <c r="G4" s="14"/>
      <c r="H4" s="14"/>
      <c r="I4" s="14"/>
      <c r="J4" s="14"/>
      <c r="K4" s="14"/>
      <c r="L4" s="14"/>
      <c r="M4" s="14"/>
      <c r="N4" s="14"/>
      <c r="O4" s="14"/>
      <c r="P4" s="14"/>
      <c r="Q4" s="14"/>
      <c r="R4" s="14"/>
      <c r="S4" s="14"/>
      <c r="T4" s="14"/>
      <c r="U4" s="14"/>
    </row>
    <row r="5" spans="1:21">
      <c r="A5" s="14">
        <v>1</v>
      </c>
      <c r="B5" s="14">
        <v>2</v>
      </c>
      <c r="C5" s="14">
        <v>14</v>
      </c>
      <c r="D5" s="24" t="str">
        <v>Costumes</v>
      </c>
      <c r="E5" s="16" t="str">
        <v>Hannigan's robe with coffee stains and loose threads</v>
      </c>
      <c r="F5" s="14">
        <v>0</v>
      </c>
      <c r="G5" s="14"/>
      <c r="H5" s="14"/>
      <c r="I5" s="14"/>
      <c r="J5" s="14"/>
      <c r="K5" s="14"/>
      <c r="L5" s="14"/>
      <c r="M5" s="14"/>
      <c r="N5" s="14"/>
      <c r="O5" s="14"/>
      <c r="P5" s="14"/>
      <c r="Q5" s="14"/>
      <c r="R5" s="14"/>
      <c r="S5" s="14"/>
      <c r="T5" s="14"/>
      <c r="U5" s="14"/>
    </row>
    <row r="6" spans="1:21">
      <c r="A6" s="14">
        <v>1</v>
      </c>
      <c r="B6" s="14">
        <v>3</v>
      </c>
      <c r="C6" s="14">
        <v>21</v>
      </c>
      <c r="D6" s="24" t="str">
        <v>Costumes</v>
      </c>
      <c r="E6" s="16" t="str">
        <v>Layered, mismatched clothing for Hooverville residents</v>
      </c>
      <c r="F6" s="14">
        <v>0</v>
      </c>
      <c r="G6" s="14"/>
      <c r="H6" s="14"/>
      <c r="I6" s="14"/>
      <c r="J6" s="14"/>
      <c r="K6" s="14"/>
      <c r="L6" s="14"/>
      <c r="M6" s="14"/>
      <c r="N6" s="14"/>
      <c r="O6" s="14"/>
      <c r="P6" s="14"/>
      <c r="Q6" s="14"/>
      <c r="R6" s="14"/>
      <c r="S6" s="14"/>
      <c r="T6" s="14"/>
      <c r="U6" s="14"/>
    </row>
    <row r="7" spans="1:21">
      <c r="A7" s="14">
        <v>1</v>
      </c>
      <c r="B7" s="14">
        <v>4</v>
      </c>
      <c r="C7" s="14">
        <v>29</v>
      </c>
      <c r="D7" s="24" t="str">
        <v>Costumes</v>
      </c>
      <c r="E7" s="16" t="str">
        <v>Newsboys with authentic caps and suspenders</v>
      </c>
      <c r="F7" s="14">
        <v>0</v>
      </c>
      <c r="G7" s="14"/>
      <c r="H7" s="14"/>
      <c r="I7" s="14"/>
      <c r="J7" s="14"/>
      <c r="K7" s="14"/>
      <c r="L7" s="14"/>
      <c r="M7" s="14"/>
      <c r="N7" s="14"/>
      <c r="O7" s="14"/>
      <c r="P7" s="14"/>
      <c r="Q7" s="14"/>
      <c r="R7" s="14"/>
      <c r="S7" s="14"/>
      <c r="T7" s="14"/>
      <c r="U7" s="14"/>
    </row>
    <row r="8" spans="1:21">
      <c r="A8" s="14">
        <v>1</v>
      </c>
      <c r="B8" s="14">
        <v>5</v>
      </c>
      <c r="C8" s="14">
        <v>35</v>
      </c>
      <c r="D8" s="24" t="str">
        <v>Costumes</v>
      </c>
      <c r="E8" s="16" t="str">
        <v>Contrasting staff uniforms by position/rank</v>
      </c>
      <c r="F8" s="14">
        <v>0</v>
      </c>
      <c r="G8" s="14"/>
      <c r="H8" s="14"/>
      <c r="I8" s="14"/>
      <c r="J8" s="14"/>
      <c r="K8" s="14"/>
      <c r="L8" s="14"/>
      <c r="M8" s="14"/>
      <c r="N8" s="14"/>
      <c r="O8" s="14"/>
      <c r="P8" s="14"/>
      <c r="Q8" s="14"/>
      <c r="R8" s="14"/>
      <c r="S8" s="14"/>
      <c r="T8" s="14"/>
      <c r="U8" s="14"/>
    </row>
    <row r="9" spans="1:21">
      <c r="A9" s="14">
        <v>1</v>
      </c>
      <c r="B9" s="14">
        <v>5</v>
      </c>
      <c r="C9" s="14">
        <v>38</v>
      </c>
      <c r="D9" s="24" t="str">
        <v>Costumes</v>
      </c>
      <c r="E9" s="16" t="str">
        <v>Stark contrast between orphans and mansion staff</v>
      </c>
      <c r="F9" s="14">
        <v>0</v>
      </c>
      <c r="G9" s="14"/>
      <c r="H9" s="14"/>
      <c r="I9" s="14"/>
      <c r="J9" s="14"/>
      <c r="K9" s="14"/>
      <c r="L9" s="14"/>
      <c r="M9" s="14"/>
      <c r="N9" s="14"/>
      <c r="O9" s="14"/>
      <c r="P9" s="14"/>
      <c r="Q9" s="14"/>
      <c r="R9" s="14"/>
      <c r="S9" s="14"/>
      <c r="T9" s="14"/>
      <c r="U9" s="14"/>
    </row>
    <row r="10" spans="1:21">
      <c r="A10" s="14">
        <v>1</v>
      </c>
      <c r="B10" s="14">
        <v>6</v>
      </c>
      <c r="C10" s="14">
        <v>42</v>
      </c>
      <c r="D10" s="24" t="str">
        <v>Costumes</v>
      </c>
      <c r="E10" s="16" t="str">
        <v>Warbucks' tailored suit with pocket watch</v>
      </c>
      <c r="F10" s="14">
        <v>0</v>
      </c>
      <c r="G10" s="14"/>
      <c r="H10" s="14"/>
      <c r="I10" s="14"/>
      <c r="J10" s="14"/>
      <c r="K10" s="14"/>
      <c r="L10" s="14"/>
      <c r="M10" s="14"/>
      <c r="N10" s="14"/>
      <c r="O10" s="14"/>
      <c r="P10" s="14"/>
      <c r="Q10" s="14"/>
      <c r="R10" s="14"/>
      <c r="S10" s="14"/>
      <c r="T10" s="14"/>
      <c r="U10" s="14"/>
    </row>
    <row r="11" spans="1:21">
      <c r="A11" s="14">
        <v>2</v>
      </c>
      <c r="B11" s="14">
        <v>1</v>
      </c>
      <c r="C11" s="14">
        <v>57</v>
      </c>
      <c r="D11" s="24" t="str">
        <v>Costumes</v>
      </c>
      <c r="E11" s="16" t="str">
        <v>Annie's new dress for Christmas Eve</v>
      </c>
      <c r="F11" s="14">
        <v>0</v>
      </c>
      <c r="G11" s="14"/>
      <c r="H11" s="14"/>
      <c r="I11" s="14"/>
      <c r="J11" s="14"/>
      <c r="K11" s="14"/>
      <c r="L11" s="14"/>
      <c r="M11" s="14"/>
      <c r="N11" s="14"/>
      <c r="O11" s="14"/>
      <c r="P11" s="14"/>
      <c r="Q11" s="14"/>
      <c r="R11" s="14"/>
      <c r="S11" s="14"/>
      <c r="T11" s="14"/>
      <c r="U11" s="14"/>
    </row>
    <row r="12" spans="1:21">
      <c r="A12" s="14">
        <v>2</v>
      </c>
      <c r="B12" s="14">
        <v>2</v>
      </c>
      <c r="C12" s="14">
        <v>63</v>
      </c>
      <c r="D12" s="24" t="str">
        <v>Costumes</v>
      </c>
      <c r="E12" s="16" t="str">
        <v>Cabinet members in period-appropriate suits</v>
      </c>
      <c r="F12" s="14">
        <v>0</v>
      </c>
      <c r="G12" s="14"/>
      <c r="H12" s="14"/>
      <c r="I12" s="14"/>
      <c r="J12" s="14"/>
      <c r="K12" s="14"/>
      <c r="L12" s="14"/>
      <c r="M12" s="14"/>
      <c r="N12" s="14"/>
      <c r="O12" s="14"/>
      <c r="P12" s="14"/>
      <c r="Q12" s="14"/>
      <c r="R12" s="14"/>
      <c r="S12" s="14"/>
      <c r="T12" s="14"/>
      <c r="U12" s="14"/>
    </row>
    <row r="13" spans="1:21">
      <c r="A13" s="14">
        <v>2</v>
      </c>
      <c r="B13" s="14">
        <v>3</v>
      </c>
      <c r="C13" s="14">
        <v>66</v>
      </c>
      <c r="D13" s="24" t="str">
        <v>Costumes</v>
      </c>
      <c r="E13" s="16" t="str">
        <v>Lily's excessive costume jewelry</v>
      </c>
      <c r="F13" s="14">
        <v>0</v>
      </c>
      <c r="G13" s="14"/>
      <c r="H13" s="14"/>
      <c r="I13" s="14"/>
      <c r="J13" s="14"/>
      <c r="K13" s="14"/>
      <c r="L13" s="14"/>
      <c r="M13" s="14"/>
      <c r="N13" s="14"/>
      <c r="O13" s="14"/>
      <c r="P13" s="14"/>
      <c r="Q13" s="14"/>
      <c r="R13" s="14"/>
      <c r="S13" s="14"/>
      <c r="T13" s="14"/>
      <c r="U13" s="14"/>
    </row>
    <row r="14" spans="1:21">
      <c r="A14" s="14">
        <v>2</v>
      </c>
      <c r="B14" s="14">
        <v>4</v>
      </c>
      <c r="C14" s="14">
        <v>75</v>
      </c>
      <c r="D14" s="24" t="str">
        <v>Costumes</v>
      </c>
      <c r="E14" s="16" t="str">
        <v>Grace in elegant evening attire</v>
      </c>
      <c r="F14" s="14">
        <v>0</v>
      </c>
      <c r="G14" s="14"/>
      <c r="H14" s="14"/>
      <c r="I14" s="14"/>
      <c r="J14" s="14"/>
      <c r="K14" s="14"/>
      <c r="L14" s="14"/>
      <c r="M14" s="14"/>
      <c r="N14" s="14"/>
      <c r="O14" s="14"/>
      <c r="P14" s="14"/>
      <c r="Q14" s="14"/>
      <c r="R14" s="14"/>
      <c r="S14" s="14"/>
      <c r="T14" s="14"/>
      <c r="U14" s="14"/>
    </row>
    <row r="15" spans="1:21">
      <c r="A15" s="14">
        <v>2</v>
      </c>
      <c r="B15" s="14">
        <v>5</v>
      </c>
      <c r="C15" s="14">
        <v>80</v>
      </c>
      <c r="D15" s="24" t="str">
        <v>Costumes</v>
      </c>
      <c r="E15" s="16" t="str">
        <v>Rooster/Lily's "respectable" disguises</v>
      </c>
      <c r="F15" s="14">
        <v>0</v>
      </c>
      <c r="G15" s="14"/>
      <c r="H15" s="14"/>
      <c r="I15" s="14"/>
      <c r="J15" s="14"/>
      <c r="K15" s="14"/>
      <c r="L15" s="14"/>
      <c r="M15" s="14"/>
      <c r="N15" s="14"/>
      <c r="O15" s="14"/>
      <c r="P15" s="14"/>
      <c r="Q15" s="14"/>
      <c r="R15" s="14"/>
      <c r="S15" s="14"/>
      <c r="T15" s="14"/>
      <c r="U15" s="14"/>
    </row>
    <row r="16" spans="1:21">
      <c r="A16" s="14">
        <v>2</v>
      </c>
      <c r="B16" s="14">
        <v>6</v>
      </c>
      <c r="C16" s="14">
        <v>90</v>
      </c>
      <c r="D16" s="24" t="str">
        <v>Costumes</v>
      </c>
      <c r="E16" s="16" t="str">
        <v>Warbucks' disheveled appearance</v>
      </c>
      <c r="F16" s="14">
        <v>0</v>
      </c>
      <c r="G16" s="14"/>
      <c r="H16" s="14"/>
      <c r="I16" s="14"/>
      <c r="J16" s="14"/>
      <c r="K16" s="14"/>
      <c r="L16" s="14"/>
      <c r="M16" s="14"/>
      <c r="N16" s="14"/>
      <c r="O16" s="14"/>
      <c r="P16" s="14"/>
      <c r="Q16" s="14"/>
      <c r="R16" s="14"/>
      <c r="S16" s="14"/>
      <c r="T16" s="14"/>
      <c r="U16" s="14"/>
    </row>
    <row r="17" spans="1:21">
      <c r="A17" s="14">
        <v>3</v>
      </c>
      <c r="B17" s="14">
        <v>1</v>
      </c>
      <c r="C17" s="14">
        <v>98</v>
      </c>
      <c r="D17" s="24" t="str">
        <v>Costumes</v>
      </c>
      <c r="E17" s="16" t="str">
        <v>Rooster revealing true villainous attire</v>
      </c>
      <c r="F17" s="14">
        <v>0</v>
      </c>
      <c r="G17" s="14"/>
      <c r="H17" s="14"/>
      <c r="I17" s="14"/>
      <c r="J17" s="14"/>
      <c r="K17" s="14"/>
      <c r="L17" s="14"/>
      <c r="M17" s="14"/>
      <c r="N17" s="14"/>
      <c r="O17" s="14"/>
      <c r="P17" s="14"/>
      <c r="Q17" s="14"/>
      <c r="R17" s="14"/>
      <c r="S17" s="14"/>
      <c r="T17" s="14"/>
      <c r="U17" s="14"/>
    </row>
    <row r="18" spans="1:21">
      <c r="A18" s="14">
        <v>3</v>
      </c>
      <c r="B18" s="14">
        <v>2</v>
      </c>
      <c r="C18" s="14">
        <v>115</v>
      </c>
      <c r="D18" s="24" t="str">
        <v>Costumes</v>
      </c>
      <c r="E18" s="16" t="str">
        <v>Annie's new "rich girl" dress for finale</v>
      </c>
      <c r="F18" s="14">
        <v>0</v>
      </c>
      <c r="G18" s="14"/>
      <c r="H18" s="14"/>
      <c r="I18" s="14"/>
      <c r="J18" s="14"/>
      <c r="K18" s="14"/>
      <c r="L18" s="14"/>
      <c r="M18" s="14"/>
      <c r="N18" s="14"/>
      <c r="O18" s="14"/>
      <c r="P18" s="14"/>
      <c r="Q18" s="14"/>
      <c r="R18" s="14"/>
      <c r="S18" s="14"/>
      <c r="T18" s="14"/>
      <c r="U18" s="14"/>
    </row>
    <row r="19" spans="1:21">
      <c r="A19" s="14">
        <v>3</v>
      </c>
      <c r="B19" s="14">
        <v>3</v>
      </c>
      <c r="C19" s="14">
        <v>120</v>
      </c>
      <c r="D19" s="24" t="str">
        <v>Costumes</v>
      </c>
      <c r="E19" s="16" t="str">
        <v>Orphans in new clean outfits</v>
      </c>
      <c r="F19" s="14">
        <v>0</v>
      </c>
      <c r="G19" s="14"/>
      <c r="H19" s="14"/>
      <c r="I19" s="14"/>
      <c r="J19" s="14"/>
      <c r="K19" s="14"/>
      <c r="L19" s="14"/>
      <c r="M19" s="14"/>
      <c r="N19" s="14"/>
      <c r="O19" s="14"/>
      <c r="P19" s="14"/>
      <c r="Q19" s="14"/>
      <c r="R19" s="14"/>
      <c r="S19" s="14"/>
      <c r="T19" s="14"/>
      <c r="U19" s="14"/>
    </row>
    <row r="20" spans="1:21">
      <c r="A20" s="14">
        <v>3</v>
      </c>
      <c r="B20" s="14">
        <v>4</v>
      </c>
      <c r="C20" s="14">
        <v>130</v>
      </c>
      <c r="D20" s="24" t="str">
        <v>Costumes</v>
      </c>
      <c r="E20" s="16" t="str">
        <v>Quick-change options for finale poses</v>
      </c>
      <c r="F20" s="14">
        <v>0</v>
      </c>
      <c r="G20" s="14"/>
      <c r="H20" s="14"/>
      <c r="I20" s="14"/>
      <c r="J20" s="14"/>
      <c r="K20" s="14"/>
      <c r="L20" s="14"/>
      <c r="M20" s="14"/>
      <c r="N20" s="14"/>
      <c r="O20" s="14"/>
      <c r="P20" s="14"/>
      <c r="Q20" s="14"/>
      <c r="R20" s="14"/>
      <c r="S20" s="14"/>
      <c r="T20" s="14"/>
      <c r="U20" s="14"/>
    </row>
    <row r="21" spans="1:21">
      <c r="A21" s="14">
        <v>3</v>
      </c>
      <c r="B21" s="14">
        <v>4</v>
      </c>
      <c r="C21" s="14">
        <v>140</v>
      </c>
      <c r="D21" s="24" t="str">
        <v>Costumes</v>
      </c>
      <c r="E21" s="16" t="str">
        <v>Color progression throughout show - gray to vibrant</v>
      </c>
      <c r="F21" s="14">
        <v>0</v>
      </c>
      <c r="G21" s="14"/>
      <c r="H21" s="14"/>
      <c r="I21" s="14"/>
      <c r="J21" s="14"/>
      <c r="K21" s="14"/>
      <c r="L21" s="14"/>
      <c r="M21" s="14"/>
      <c r="N21" s="14"/>
      <c r="O21" s="14"/>
      <c r="P21" s="14"/>
      <c r="Q21" s="14"/>
      <c r="R21" s="14"/>
      <c r="S21" s="14"/>
      <c r="T21" s="14"/>
      <c r="U21" s="14"/>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outlinePr summaryBelow="0" summaryRight="0"/>
  </sheetPr>
  <dimension ref="A1:U1000"/>
  <sheetViews>
    <sheetView workbookViewId="0">
      <pane ySplit="1" topLeftCell="A2" activePane="bottomLeft" state="frozen"/>
      <selection pane="bottomLeft" activeCell="E15" sqref="E15"/>
    </sheetView>
  </sheetViews>
  <sheetFormatPr defaultColWidth="14.42578125" defaultRowHeight="15" customHeight="1"/>
  <cols>
    <col min="4" max="4" width="14.42578125" style="36"/>
    <col min="5" max="5" width="71.140625" customWidth="1"/>
    <col min="6" max="6" width="43.140625" customWidth="1"/>
  </cols>
  <sheetData>
    <row r="1" spans="1:21" ht="15" customHeight="1">
      <c r="A1" s="10" t="str">
        <f ca="1">IFERROR(__xludf.DUMMYFUNCTION("query('SCRIPT ANALYSIS TOOL'!1:970, ""select * where D='Props'"", 1)"),"ACT")</f>
        <v>ACT</v>
      </c>
      <c r="B1" s="10" t="str">
        <f ca="1">IFERROR(__xludf.DUMMYFUNCTION("""COMPUTED_VALUE"""),"SCENE")</f>
        <v>SCENE</v>
      </c>
      <c r="C1" s="10" t="str">
        <f ca="1">IFERROR(__xludf.DUMMYFUNCTION("""COMPUTED_VALUE"""),"PAGE")</f>
        <v>PAGE</v>
      </c>
      <c r="D1" s="37" t="str">
        <f ca="1">IFERROR(__xludf.DUMMYFUNCTION("""COMPUTED_VALUE"""),"ELEMENT")</f>
        <v>ELEMENT</v>
      </c>
      <c r="E1" s="12" t="str">
        <f ca="1">IFERROR(__xludf.DUMMYFUNCTION("""COMPUTED_VALUE"""),"CAPTURE")</f>
        <v>CAPTURE</v>
      </c>
      <c r="F1" s="12" t="str">
        <f ca="1">IFERROR(__xludf.DUMMYFUNCTION("""COMPUTED_VALUE"""),"STATUS")</f>
        <v>STATUS</v>
      </c>
      <c r="G1" s="14" t="str">
        <f ca="1">IFERROR(__xludf.DUMMYFUNCTION("""COMPUTED_VALUE"""),"")</f>
        <v/>
      </c>
      <c r="H1" s="14" t="str">
        <f ca="1">IFERROR(__xludf.DUMMYFUNCTION("""COMPUTED_VALUE"""),"")</f>
        <v/>
      </c>
      <c r="I1" s="14" t="str">
        <f ca="1">IFERROR(__xludf.DUMMYFUNCTION("""COMPUTED_VALUE"""),"")</f>
        <v/>
      </c>
      <c r="J1" s="14" t="str">
        <f ca="1">IFERROR(__xludf.DUMMYFUNCTION("""COMPUTED_VALUE"""),"")</f>
        <v/>
      </c>
      <c r="K1" s="14" t="str">
        <f ca="1">IFERROR(__xludf.DUMMYFUNCTION("""COMPUTED_VALUE"""),"")</f>
        <v/>
      </c>
      <c r="L1" s="14" t="str">
        <f ca="1">IFERROR(__xludf.DUMMYFUNCTION("""COMPUTED_VALUE"""),"")</f>
        <v/>
      </c>
      <c r="M1" s="14" t="str">
        <f ca="1">IFERROR(__xludf.DUMMYFUNCTION("""COMPUTED_VALUE"""),"")</f>
        <v/>
      </c>
      <c r="N1" s="14" t="str">
        <f ca="1">IFERROR(__xludf.DUMMYFUNCTION("""COMPUTED_VALUE"""),"")</f>
        <v/>
      </c>
      <c r="O1" s="14" t="str">
        <f ca="1">IFERROR(__xludf.DUMMYFUNCTION("""COMPUTED_VALUE"""),"")</f>
        <v/>
      </c>
      <c r="P1" s="14" t="str">
        <f ca="1">IFERROR(__xludf.DUMMYFUNCTION("""COMPUTED_VALUE"""),"")</f>
        <v/>
      </c>
      <c r="Q1" s="14" t="str">
        <f ca="1">IFERROR(__xludf.DUMMYFUNCTION("""COMPUTED_VALUE"""),"")</f>
        <v/>
      </c>
      <c r="R1" s="14" t="str">
        <f ca="1">IFERROR(__xludf.DUMMYFUNCTION("""COMPUTED_VALUE"""),"")</f>
        <v/>
      </c>
      <c r="S1" s="14" t="str">
        <f ca="1">IFERROR(__xludf.DUMMYFUNCTION("""COMPUTED_VALUE"""),"")</f>
        <v/>
      </c>
      <c r="T1" s="14" t="str">
        <f ca="1">IFERROR(__xludf.DUMMYFUNCTION("""COMPUTED_VALUE"""),"")</f>
        <v/>
      </c>
      <c r="U1" s="14" t="str">
        <f ca="1">IFERROR(__xludf.DUMMYFUNCTION("""COMPUTED_VALUE"""),"")</f>
        <v/>
      </c>
    </row>
    <row r="2" spans="1:21" ht="15" customHeight="1">
      <c r="A2" s="14" t="str" cm="1">
        <f t="array" ref="A2:F37">_xlfn._xlws.FILTER('SCRIPT ANALYSIS TOOL'!A:F, 'SCRIPT ANALYSIS TOOL'!D:D="PROPS")</f>
        <v>Pre-Show</v>
      </c>
      <c r="B2" s="14" t="str">
        <v>Pre-Show</v>
      </c>
      <c r="C2" s="14">
        <v>0</v>
      </c>
      <c r="D2" s="38" t="str">
        <v>Props</v>
      </c>
      <c r="E2" s="16" t="str">
        <v>Program designed as 1930s newspaper "The New York Times"</v>
      </c>
      <c r="F2" s="14">
        <v>0</v>
      </c>
      <c r="G2" s="14"/>
      <c r="H2" s="14"/>
      <c r="I2" s="14"/>
      <c r="J2" s="14"/>
      <c r="K2" s="14"/>
      <c r="L2" s="14"/>
      <c r="M2" s="14"/>
      <c r="N2" s="14"/>
      <c r="O2" s="14"/>
      <c r="P2" s="14"/>
      <c r="Q2" s="14"/>
      <c r="R2" s="14"/>
      <c r="S2" s="14"/>
      <c r="T2" s="14"/>
      <c r="U2" s="14"/>
    </row>
    <row r="3" spans="1:21" ht="15" customHeight="1">
      <c r="A3" s="14">
        <v>1</v>
      </c>
      <c r="B3" s="14">
        <v>1</v>
      </c>
      <c r="C3" s="14">
        <v>3</v>
      </c>
      <c r="D3" s="38" t="str">
        <v>Props</v>
      </c>
      <c r="E3" s="16" t="str">
        <v>Small tattered teddy bear for Molly</v>
      </c>
      <c r="F3" s="14">
        <v>0</v>
      </c>
      <c r="G3" s="14"/>
      <c r="H3" s="14"/>
      <c r="I3" s="14"/>
      <c r="J3" s="14"/>
      <c r="K3" s="14"/>
      <c r="L3" s="14"/>
      <c r="M3" s="14"/>
      <c r="N3" s="14"/>
      <c r="O3" s="14"/>
      <c r="P3" s="14"/>
      <c r="Q3" s="14"/>
      <c r="R3" s="14"/>
      <c r="S3" s="14"/>
      <c r="T3" s="14"/>
      <c r="U3" s="14"/>
    </row>
    <row r="4" spans="1:21" ht="15" customHeight="1">
      <c r="A4" s="14">
        <v>1</v>
      </c>
      <c r="B4" s="14">
        <v>1</v>
      </c>
      <c r="C4" s="14">
        <v>5</v>
      </c>
      <c r="D4" s="38" t="str">
        <v>Props</v>
      </c>
      <c r="E4" s="16" t="str">
        <v>Worn and tattered blankets for orphans</v>
      </c>
      <c r="F4" s="14">
        <v>0</v>
      </c>
      <c r="G4" s="14"/>
      <c r="H4" s="14"/>
      <c r="I4" s="14"/>
      <c r="J4" s="14"/>
      <c r="K4" s="14"/>
      <c r="L4" s="14"/>
      <c r="M4" s="14"/>
      <c r="N4" s="14"/>
      <c r="O4" s="14"/>
      <c r="P4" s="14"/>
      <c r="Q4" s="14"/>
      <c r="R4" s="14"/>
      <c r="S4" s="14"/>
      <c r="T4" s="14"/>
      <c r="U4" s="14"/>
    </row>
    <row r="5" spans="1:21" ht="15" customHeight="1">
      <c r="A5" s="14">
        <v>1</v>
      </c>
      <c r="B5" s="14">
        <v>1</v>
      </c>
      <c r="C5" s="14">
        <v>6</v>
      </c>
      <c r="D5" s="38" t="str">
        <v>Props</v>
      </c>
      <c r="E5" s="16" t="str">
        <v>Buckets, Rags</v>
      </c>
      <c r="F5" s="14">
        <v>0</v>
      </c>
      <c r="G5" s="14"/>
      <c r="H5" s="14"/>
      <c r="I5" s="14"/>
      <c r="J5" s="14"/>
      <c r="K5" s="14"/>
      <c r="L5" s="14"/>
      <c r="M5" s="14"/>
      <c r="N5" s="14"/>
      <c r="O5" s="14"/>
      <c r="P5" s="14"/>
      <c r="Q5" s="14"/>
      <c r="R5" s="14"/>
      <c r="S5" s="14"/>
      <c r="T5" s="14"/>
      <c r="U5" s="14"/>
    </row>
    <row r="6" spans="1:21" ht="15" customHeight="1">
      <c r="A6" s="14">
        <v>1</v>
      </c>
      <c r="B6" s="14">
        <v>1</v>
      </c>
      <c r="C6" s="14">
        <v>8</v>
      </c>
      <c r="D6" s="38" t="str">
        <v>Props</v>
      </c>
      <c r="E6" s="16" t="str">
        <v>Laundry baskets and mops that double as percussion</v>
      </c>
      <c r="F6" s="14">
        <v>0</v>
      </c>
      <c r="G6" s="14"/>
      <c r="H6" s="14"/>
      <c r="I6" s="14"/>
      <c r="J6" s="14"/>
      <c r="K6" s="14"/>
      <c r="L6" s="14"/>
      <c r="M6" s="14"/>
      <c r="N6" s="14"/>
      <c r="O6" s="14"/>
      <c r="P6" s="14"/>
      <c r="Q6" s="14"/>
      <c r="R6" s="14"/>
      <c r="S6" s="14"/>
      <c r="T6" s="14"/>
      <c r="U6" s="14"/>
    </row>
    <row r="7" spans="1:21" ht="15" customHeight="1">
      <c r="A7" s="14">
        <v>1</v>
      </c>
      <c r="B7" s="14">
        <v>2</v>
      </c>
      <c r="C7" s="14">
        <v>12</v>
      </c>
      <c r="D7" s="38" t="str">
        <v>Props</v>
      </c>
      <c r="E7" s="16" t="str">
        <v>Old rotary phone for Hannigan's desk</v>
      </c>
      <c r="F7" s="14">
        <v>0</v>
      </c>
      <c r="G7" s="14"/>
      <c r="H7" s="14"/>
      <c r="I7" s="14"/>
      <c r="J7" s="14"/>
      <c r="K7" s="14"/>
      <c r="L7" s="14"/>
      <c r="M7" s="14"/>
      <c r="N7" s="14"/>
      <c r="O7" s="14"/>
      <c r="P7" s="14"/>
      <c r="Q7" s="14"/>
      <c r="R7" s="14"/>
      <c r="S7" s="14"/>
      <c r="T7" s="14"/>
      <c r="U7" s="14"/>
    </row>
    <row r="8" spans="1:21" ht="15" customHeight="1">
      <c r="A8" s="14">
        <v>1</v>
      </c>
      <c r="B8" s="14">
        <v>2</v>
      </c>
      <c r="C8" s="14">
        <v>15</v>
      </c>
      <c r="D8" s="38" t="str">
        <v>Props</v>
      </c>
      <c r="E8" s="16" t="str">
        <v>Liquor bottles (empty) for Miss Hannigan</v>
      </c>
      <c r="F8" s="14">
        <v>0</v>
      </c>
      <c r="G8" s="14"/>
      <c r="H8" s="14"/>
      <c r="I8" s="14"/>
      <c r="J8" s="14"/>
      <c r="K8" s="14"/>
      <c r="L8" s="14"/>
      <c r="M8" s="14"/>
      <c r="N8" s="14"/>
      <c r="O8" s="14"/>
      <c r="P8" s="14"/>
      <c r="Q8" s="14"/>
      <c r="R8" s="14"/>
      <c r="S8" s="14"/>
      <c r="T8" s="14"/>
      <c r="U8" s="14"/>
    </row>
    <row r="9" spans="1:21" ht="15" customHeight="1">
      <c r="A9" s="14">
        <v>1</v>
      </c>
      <c r="B9" s="14">
        <v>3</v>
      </c>
      <c r="C9" s="14">
        <v>20</v>
      </c>
      <c r="D9" s="38" t="str">
        <v>Props</v>
      </c>
      <c r="E9" s="16" t="str">
        <v>Dented soup pots for Hooverville residents</v>
      </c>
      <c r="F9" s="14">
        <v>0</v>
      </c>
      <c r="G9" s="14"/>
      <c r="H9" s="14"/>
      <c r="I9" s="14"/>
      <c r="J9" s="14"/>
      <c r="K9" s="14"/>
      <c r="L9" s="14"/>
      <c r="M9" s="14"/>
      <c r="N9" s="14"/>
      <c r="O9" s="14"/>
      <c r="P9" s="14"/>
      <c r="Q9" s="14"/>
      <c r="R9" s="14"/>
      <c r="S9" s="14"/>
      <c r="T9" s="14"/>
      <c r="U9" s="14"/>
    </row>
    <row r="10" spans="1:21" ht="15" customHeight="1">
      <c r="A10" s="14">
        <v>1</v>
      </c>
      <c r="B10" s="14">
        <v>3</v>
      </c>
      <c r="C10" s="14">
        <v>23</v>
      </c>
      <c r="D10" s="38" t="str">
        <v>Props</v>
      </c>
      <c r="E10" s="16" t="str">
        <v>Tattered American flag for "We'd Like to Thank You"</v>
      </c>
      <c r="F10" s="14">
        <v>0</v>
      </c>
      <c r="G10" s="14"/>
      <c r="H10" s="14"/>
      <c r="I10" s="14"/>
      <c r="J10" s="14"/>
      <c r="K10" s="14"/>
      <c r="L10" s="14"/>
      <c r="M10" s="14"/>
      <c r="N10" s="14"/>
      <c r="O10" s="14"/>
      <c r="P10" s="14"/>
      <c r="Q10" s="14"/>
      <c r="R10" s="14"/>
      <c r="S10" s="14"/>
      <c r="T10" s="14"/>
      <c r="U10" s="14"/>
    </row>
    <row r="11" spans="1:21" ht="15" customHeight="1">
      <c r="A11" s="14">
        <v>1</v>
      </c>
      <c r="B11" s="14">
        <v>4</v>
      </c>
      <c r="C11" s="14">
        <v>25</v>
      </c>
      <c r="D11" s="38" t="str">
        <v>Props</v>
      </c>
      <c r="E11" s="16" t="str">
        <v>Police billy clubs and badges for officers</v>
      </c>
      <c r="F11" s="14">
        <v>0</v>
      </c>
      <c r="G11" s="14"/>
      <c r="H11" s="14"/>
      <c r="I11" s="14"/>
      <c r="J11" s="14"/>
      <c r="K11" s="14"/>
      <c r="L11" s="14"/>
      <c r="M11" s="14"/>
      <c r="N11" s="14"/>
      <c r="O11" s="14"/>
      <c r="P11" s="14"/>
      <c r="Q11" s="14"/>
      <c r="R11" s="14"/>
      <c r="S11" s="14"/>
      <c r="T11" s="14"/>
      <c r="U11" s="14"/>
    </row>
    <row r="12" spans="1:21" ht="15" customHeight="1">
      <c r="A12" s="14">
        <v>1</v>
      </c>
      <c r="B12" s="14">
        <v>4</v>
      </c>
      <c r="C12" s="14">
        <v>28</v>
      </c>
      <c r="D12" s="38" t="str">
        <v>Props</v>
      </c>
      <c r="E12" s="16" t="str">
        <v>Newspaper stand with period headlines</v>
      </c>
      <c r="F12" s="14">
        <v>0</v>
      </c>
      <c r="G12" s="14"/>
      <c r="H12" s="14"/>
      <c r="I12" s="14"/>
      <c r="J12" s="14"/>
      <c r="K12" s="14"/>
      <c r="L12" s="14"/>
      <c r="M12" s="14"/>
      <c r="N12" s="14"/>
      <c r="O12" s="14"/>
      <c r="P12" s="14"/>
      <c r="Q12" s="14"/>
      <c r="R12" s="14"/>
      <c r="S12" s="14"/>
      <c r="T12" s="14"/>
      <c r="U12" s="14"/>
    </row>
    <row r="13" spans="1:21" ht="15" customHeight="1">
      <c r="A13" s="14">
        <v>1</v>
      </c>
      <c r="B13" s="14">
        <v>5</v>
      </c>
      <c r="C13" s="14">
        <v>33</v>
      </c>
      <c r="D13" s="38" t="str">
        <v>Props</v>
      </c>
      <c r="E13" s="16" t="str">
        <v>Period telephone for Drake to answer</v>
      </c>
      <c r="F13" s="14">
        <v>0</v>
      </c>
      <c r="G13" s="14"/>
      <c r="H13" s="14"/>
      <c r="I13" s="14"/>
      <c r="J13" s="14"/>
      <c r="K13" s="14"/>
      <c r="L13" s="14"/>
      <c r="M13" s="14"/>
      <c r="N13" s="14"/>
      <c r="O13" s="14"/>
      <c r="P13" s="14"/>
      <c r="Q13" s="14"/>
      <c r="R13" s="14"/>
      <c r="S13" s="14"/>
      <c r="T13" s="14"/>
      <c r="U13" s="14"/>
    </row>
    <row r="14" spans="1:21" ht="15" customHeight="1">
      <c r="A14" s="14">
        <v>1</v>
      </c>
      <c r="B14" s="14">
        <v>5</v>
      </c>
      <c r="C14" s="14">
        <v>37</v>
      </c>
      <c r="D14" s="38" t="str">
        <v>Props</v>
      </c>
      <c r="E14" s="16" t="str">
        <v>Silver serving trays and fine china</v>
      </c>
      <c r="F14" s="14">
        <v>0</v>
      </c>
      <c r="G14" s="14"/>
      <c r="H14" s="14"/>
      <c r="I14" s="14"/>
      <c r="J14" s="14"/>
      <c r="K14" s="14"/>
      <c r="L14" s="14"/>
      <c r="M14" s="14"/>
      <c r="N14" s="14"/>
      <c r="O14" s="14"/>
      <c r="P14" s="14"/>
      <c r="Q14" s="14"/>
      <c r="R14" s="14"/>
      <c r="S14" s="14"/>
      <c r="T14" s="14"/>
      <c r="U14" s="14"/>
    </row>
    <row r="15" spans="1:21" ht="15" customHeight="1">
      <c r="A15" s="14">
        <v>1</v>
      </c>
      <c r="B15" s="14">
        <v>6</v>
      </c>
      <c r="C15" s="14">
        <v>41</v>
      </c>
      <c r="D15" s="38" t="str">
        <v>Props</v>
      </c>
      <c r="E15" s="16" t="str">
        <v>Period-appropriate briefcase for Warbucks</v>
      </c>
      <c r="F15" s="14">
        <v>0</v>
      </c>
      <c r="G15" s="14"/>
      <c r="H15" s="14"/>
      <c r="I15" s="14"/>
      <c r="J15" s="14"/>
      <c r="K15" s="14"/>
      <c r="L15" s="14"/>
      <c r="M15" s="14"/>
      <c r="N15" s="14"/>
      <c r="O15" s="14"/>
      <c r="P15" s="14"/>
      <c r="Q15" s="14"/>
      <c r="R15" s="14"/>
      <c r="S15" s="14"/>
      <c r="T15" s="14"/>
      <c r="U15" s="14"/>
    </row>
    <row r="16" spans="1:21" ht="15" customHeight="1">
      <c r="A16" s="14">
        <v>1</v>
      </c>
      <c r="B16" s="14">
        <v>6</v>
      </c>
      <c r="C16" s="14">
        <v>46</v>
      </c>
      <c r="D16" s="38" t="str">
        <v>Props</v>
      </c>
      <c r="E16" s="16" t="str">
        <v>Business contracts and documents for desk</v>
      </c>
      <c r="F16" s="14">
        <v>0</v>
      </c>
      <c r="G16" s="14"/>
      <c r="H16" s="14"/>
      <c r="I16" s="14"/>
      <c r="J16" s="14"/>
      <c r="K16" s="14"/>
      <c r="L16" s="14"/>
      <c r="M16" s="14"/>
      <c r="N16" s="14"/>
      <c r="O16" s="14"/>
      <c r="P16" s="14"/>
      <c r="Q16" s="14"/>
      <c r="R16" s="14"/>
      <c r="S16" s="14"/>
      <c r="T16" s="14"/>
      <c r="U16" s="14"/>
    </row>
    <row r="17" spans="1:21" ht="15" customHeight="1">
      <c r="A17" s="14">
        <v>1</v>
      </c>
      <c r="B17" s="14">
        <v>7</v>
      </c>
      <c r="C17" s="14">
        <v>50</v>
      </c>
      <c r="D17" s="38" t="str">
        <v>Props</v>
      </c>
      <c r="E17" s="16" t="str">
        <v>NYC souvenirs for Annie to collect</v>
      </c>
      <c r="F17" s="14">
        <v>0</v>
      </c>
      <c r="G17" s="14"/>
      <c r="H17" s="14"/>
      <c r="I17" s="14"/>
      <c r="J17" s="14"/>
      <c r="K17" s="14"/>
      <c r="L17" s="14"/>
      <c r="M17" s="14"/>
      <c r="N17" s="14"/>
      <c r="O17" s="14"/>
      <c r="P17" s="14"/>
      <c r="Q17" s="14"/>
      <c r="R17" s="14"/>
      <c r="S17" s="14"/>
      <c r="T17" s="14"/>
      <c r="U17" s="14"/>
    </row>
    <row r="18" spans="1:21" ht="15" customHeight="1">
      <c r="A18" s="14" t="str">
        <v>Intermission</v>
      </c>
      <c r="B18" s="14" t="str">
        <v>Intermission</v>
      </c>
      <c r="C18" s="14">
        <v>79</v>
      </c>
      <c r="D18" s="38" t="str">
        <v>Props</v>
      </c>
      <c r="E18" s="16" t="str">
        <v>"Annie's Orphanage Donation" branded collection buckets</v>
      </c>
      <c r="F18" s="14">
        <v>0</v>
      </c>
      <c r="G18" s="14"/>
      <c r="H18" s="14"/>
      <c r="I18" s="14"/>
      <c r="J18" s="14"/>
      <c r="K18" s="14"/>
      <c r="L18" s="14"/>
      <c r="M18" s="14"/>
      <c r="N18" s="14"/>
      <c r="O18" s="14"/>
      <c r="P18" s="14"/>
      <c r="Q18" s="14"/>
      <c r="R18" s="14"/>
      <c r="S18" s="14"/>
      <c r="T18" s="14"/>
      <c r="U18" s="14"/>
    </row>
    <row r="19" spans="1:21" ht="15" customHeight="1">
      <c r="A19" s="14">
        <v>2</v>
      </c>
      <c r="B19" s="14">
        <v>1</v>
      </c>
      <c r="C19" s="14">
        <v>52</v>
      </c>
      <c r="D19" s="38" t="str">
        <v>Props</v>
      </c>
      <c r="E19" s="16" t="str">
        <v>Radio microphone for FDR broadcast</v>
      </c>
      <c r="F19" s="14">
        <v>0</v>
      </c>
      <c r="G19" s="14"/>
      <c r="H19" s="14"/>
      <c r="I19" s="14"/>
      <c r="J19" s="14"/>
      <c r="K19" s="14"/>
      <c r="L19" s="14"/>
      <c r="M19" s="14"/>
      <c r="N19" s="14"/>
      <c r="O19" s="14"/>
      <c r="P19" s="14"/>
      <c r="Q19" s="14"/>
      <c r="R19" s="14"/>
      <c r="S19" s="14"/>
      <c r="T19" s="14"/>
      <c r="U19" s="14"/>
    </row>
    <row r="20" spans="1:21" ht="15" customHeight="1">
      <c r="A20" s="14">
        <v>2</v>
      </c>
      <c r="B20" s="14">
        <v>1</v>
      </c>
      <c r="C20" s="14">
        <v>56</v>
      </c>
      <c r="D20" s="38" t="str">
        <v>Props</v>
      </c>
      <c r="E20" s="16" t="str">
        <v>Christmas presents wrapped in period style</v>
      </c>
      <c r="F20" s="14">
        <v>0</v>
      </c>
      <c r="G20" s="14"/>
      <c r="H20" s="14"/>
      <c r="I20" s="14"/>
      <c r="J20" s="14"/>
      <c r="K20" s="14"/>
      <c r="L20" s="14"/>
      <c r="M20" s="14"/>
      <c r="N20" s="14"/>
      <c r="O20" s="14"/>
      <c r="P20" s="14"/>
      <c r="Q20" s="14"/>
      <c r="R20" s="14"/>
      <c r="S20" s="14"/>
      <c r="T20" s="14"/>
      <c r="U20" s="14"/>
    </row>
    <row r="21" spans="1:21" ht="15" customHeight="1">
      <c r="A21" s="14">
        <v>2</v>
      </c>
      <c r="B21" s="14">
        <v>2</v>
      </c>
      <c r="C21" s="14">
        <v>61</v>
      </c>
      <c r="D21" s="38" t="str">
        <v>Props</v>
      </c>
      <c r="E21" s="16" t="str">
        <v>Wheelchair with functional wheels for FDR</v>
      </c>
      <c r="F21" s="14">
        <v>0</v>
      </c>
      <c r="G21" s="14"/>
      <c r="H21" s="14"/>
      <c r="I21" s="14"/>
      <c r="J21" s="14"/>
      <c r="K21" s="14"/>
      <c r="L21" s="14"/>
      <c r="M21" s="14"/>
      <c r="N21" s="14"/>
      <c r="O21" s="14"/>
      <c r="P21" s="14"/>
      <c r="Q21" s="14"/>
      <c r="R21" s="14"/>
      <c r="S21" s="14"/>
      <c r="T21" s="14"/>
      <c r="U21" s="14"/>
    </row>
    <row r="22" spans="1:21" ht="15" customHeight="1">
      <c r="A22" s="14">
        <v>2</v>
      </c>
      <c r="B22" s="14">
        <v>3</v>
      </c>
      <c r="C22" s="14">
        <v>65</v>
      </c>
      <c r="D22" s="38" t="str">
        <v>Props</v>
      </c>
      <c r="E22" s="16" t="str">
        <v>Fake ID papers for Rooster and Lily</v>
      </c>
      <c r="F22" s="14">
        <v>0</v>
      </c>
      <c r="G22" s="14"/>
      <c r="H22" s="14"/>
      <c r="I22" s="14"/>
      <c r="J22" s="14"/>
      <c r="K22" s="14"/>
      <c r="L22" s="14"/>
      <c r="M22" s="14"/>
      <c r="N22" s="14"/>
      <c r="O22" s="14"/>
      <c r="P22" s="14"/>
      <c r="Q22" s="14"/>
      <c r="R22" s="14"/>
      <c r="S22" s="14"/>
      <c r="T22" s="14"/>
      <c r="U22" s="14"/>
    </row>
    <row r="23" spans="1:21" ht="15" customHeight="1">
      <c r="A23" s="14">
        <v>2</v>
      </c>
      <c r="B23" s="14">
        <v>4</v>
      </c>
      <c r="C23" s="14">
        <v>72</v>
      </c>
      <c r="D23" s="38" t="str">
        <v>Props</v>
      </c>
      <c r="E23" s="16" t="str">
        <v>Sandy - realistic dog puppet alternative</v>
      </c>
      <c r="F23" s="14">
        <v>0</v>
      </c>
      <c r="G23" s="14"/>
      <c r="H23" s="14"/>
      <c r="I23" s="14"/>
      <c r="J23" s="14"/>
      <c r="K23" s="14"/>
      <c r="L23" s="14"/>
      <c r="M23" s="14"/>
      <c r="N23" s="14"/>
      <c r="O23" s="14"/>
      <c r="P23" s="14"/>
      <c r="Q23" s="14"/>
      <c r="R23" s="14"/>
      <c r="S23" s="14"/>
      <c r="T23" s="14"/>
      <c r="U23" s="14"/>
    </row>
    <row r="24" spans="1:21" ht="15" customHeight="1">
      <c r="A24" s="14">
        <v>2</v>
      </c>
      <c r="B24" s="14">
        <v>5</v>
      </c>
      <c r="C24" s="14">
        <v>77</v>
      </c>
      <c r="D24" s="38" t="str">
        <v>Props</v>
      </c>
      <c r="E24" s="16" t="str">
        <v>Legal adoption papers</v>
      </c>
      <c r="F24" s="14">
        <v>0</v>
      </c>
      <c r="G24" s="14"/>
      <c r="H24" s="14"/>
      <c r="I24" s="14"/>
      <c r="J24" s="14"/>
      <c r="K24" s="14"/>
      <c r="L24" s="14"/>
      <c r="M24" s="14"/>
      <c r="N24" s="14"/>
      <c r="O24" s="14"/>
      <c r="P24" s="14"/>
      <c r="Q24" s="14"/>
      <c r="R24" s="14"/>
      <c r="S24" s="14"/>
      <c r="T24" s="14"/>
      <c r="U24" s="14"/>
    </row>
    <row r="25" spans="1:21" ht="15" customHeight="1">
      <c r="A25" s="14">
        <v>2</v>
      </c>
      <c r="B25" s="14">
        <v>5</v>
      </c>
      <c r="C25" s="14">
        <v>83</v>
      </c>
      <c r="D25" s="38" t="str">
        <v>Props</v>
      </c>
      <c r="E25" s="16" t="str">
        <v>Suitcase for Annie's belongings</v>
      </c>
      <c r="F25" s="14">
        <v>0</v>
      </c>
      <c r="G25" s="14"/>
      <c r="H25" s="14"/>
      <c r="I25" s="14"/>
      <c r="J25" s="14"/>
      <c r="K25" s="14"/>
      <c r="L25" s="14"/>
      <c r="M25" s="14"/>
      <c r="N25" s="14"/>
      <c r="O25" s="14"/>
      <c r="P25" s="14"/>
      <c r="Q25" s="14"/>
      <c r="R25" s="14"/>
      <c r="S25" s="14"/>
      <c r="T25" s="14"/>
      <c r="U25" s="14"/>
    </row>
    <row r="26" spans="1:21" ht="15" customHeight="1">
      <c r="A26" s="14">
        <v>2</v>
      </c>
      <c r="B26" s="14">
        <v>6</v>
      </c>
      <c r="C26" s="14">
        <v>87</v>
      </c>
      <c r="D26" s="38" t="str">
        <v>Props</v>
      </c>
      <c r="E26" s="16" t="str">
        <v>Half-empty liquor glass for Warbucks</v>
      </c>
      <c r="F26" s="14">
        <v>0</v>
      </c>
      <c r="G26" s="14"/>
      <c r="H26" s="14"/>
      <c r="I26" s="14"/>
      <c r="J26" s="14"/>
      <c r="K26" s="14"/>
      <c r="L26" s="14"/>
      <c r="M26" s="14"/>
      <c r="N26" s="14"/>
      <c r="O26" s="14"/>
      <c r="P26" s="14"/>
      <c r="Q26" s="14"/>
      <c r="R26" s="14"/>
      <c r="S26" s="14"/>
      <c r="T26" s="14"/>
      <c r="U26" s="14"/>
    </row>
    <row r="27" spans="1:21" ht="15" customHeight="1">
      <c r="A27" s="14">
        <v>2</v>
      </c>
      <c r="B27" s="14">
        <v>6</v>
      </c>
      <c r="C27" s="14">
        <v>92</v>
      </c>
      <c r="D27" s="38" t="str">
        <v>Props</v>
      </c>
      <c r="E27" s="16" t="str">
        <v>Large check for Annie from Warbucks</v>
      </c>
      <c r="F27" s="14">
        <v>0</v>
      </c>
      <c r="G27" s="14"/>
      <c r="H27" s="14"/>
      <c r="I27" s="14"/>
      <c r="J27" s="14"/>
      <c r="K27" s="14"/>
      <c r="L27" s="14"/>
      <c r="M27" s="14"/>
      <c r="N27" s="14"/>
      <c r="O27" s="14"/>
      <c r="P27" s="14"/>
      <c r="Q27" s="14"/>
      <c r="R27" s="14"/>
      <c r="S27" s="14"/>
      <c r="T27" s="14"/>
      <c r="U27" s="14"/>
    </row>
    <row r="28" spans="1:21" ht="15" customHeight="1">
      <c r="A28" s="14">
        <v>3</v>
      </c>
      <c r="B28" s="14">
        <v>1</v>
      </c>
      <c r="C28" s="14">
        <v>95</v>
      </c>
      <c r="D28" s="38" t="str">
        <v>Props</v>
      </c>
      <c r="E28" s="16" t="str">
        <v>Rope for tying Annie</v>
      </c>
      <c r="F28" s="14">
        <v>0</v>
      </c>
      <c r="G28" s="14"/>
      <c r="H28" s="14"/>
      <c r="I28" s="14"/>
      <c r="J28" s="14"/>
      <c r="K28" s="14"/>
      <c r="L28" s="14"/>
      <c r="M28" s="14"/>
      <c r="N28" s="14"/>
      <c r="O28" s="14"/>
      <c r="P28" s="14"/>
      <c r="Q28" s="14"/>
      <c r="R28" s="14"/>
      <c r="S28" s="14"/>
      <c r="T28" s="14"/>
      <c r="U28" s="14"/>
    </row>
    <row r="29" spans="1:21" ht="15" customHeight="1">
      <c r="A29" s="14">
        <v>3</v>
      </c>
      <c r="B29" s="14">
        <v>1</v>
      </c>
      <c r="C29" s="14">
        <v>101</v>
      </c>
      <c r="D29" s="38" t="str">
        <v>Props</v>
      </c>
      <c r="E29" s="16" t="str">
        <v>Fake ransom note with period handwriting</v>
      </c>
      <c r="F29" s="14">
        <v>0</v>
      </c>
      <c r="G29" s="14"/>
      <c r="H29" s="14"/>
      <c r="I29" s="14"/>
      <c r="J29" s="14"/>
      <c r="K29" s="14"/>
      <c r="L29" s="14"/>
      <c r="M29" s="14"/>
      <c r="N29" s="14"/>
      <c r="O29" s="14"/>
      <c r="P29" s="14"/>
      <c r="Q29" s="14"/>
      <c r="R29" s="14"/>
      <c r="S29" s="14"/>
      <c r="T29" s="14"/>
      <c r="U29" s="14"/>
    </row>
    <row r="30" spans="1:21" ht="15" customHeight="1">
      <c r="A30" s="14">
        <v>3</v>
      </c>
      <c r="B30" s="14">
        <v>1</v>
      </c>
      <c r="C30" s="14">
        <v>106</v>
      </c>
      <c r="D30" s="38" t="str">
        <v>Props</v>
      </c>
      <c r="E30" s="16" t="str">
        <v>Police badges and handcuffs for arrest</v>
      </c>
      <c r="F30" s="14">
        <v>0</v>
      </c>
      <c r="G30" s="14"/>
      <c r="H30" s="14"/>
      <c r="I30" s="14"/>
      <c r="J30" s="14"/>
      <c r="K30" s="14"/>
      <c r="L30" s="14"/>
      <c r="M30" s="14"/>
      <c r="N30" s="14"/>
      <c r="O30" s="14"/>
      <c r="P30" s="14"/>
      <c r="Q30" s="14"/>
      <c r="R30" s="14"/>
      <c r="S30" s="14"/>
      <c r="T30" s="14"/>
      <c r="U30" s="14"/>
    </row>
    <row r="31" spans="1:21" ht="15" customHeight="1">
      <c r="A31" s="14">
        <v>3</v>
      </c>
      <c r="B31" s="14">
        <v>2</v>
      </c>
      <c r="C31" s="14">
        <v>113</v>
      </c>
      <c r="D31" s="38" t="str">
        <v>Props</v>
      </c>
      <c r="E31" s="16" t="str">
        <v>Champagne glasses (sparkling cider) for toast</v>
      </c>
      <c r="F31" s="14">
        <v>0</v>
      </c>
      <c r="G31" s="14"/>
      <c r="H31" s="14"/>
      <c r="I31" s="14"/>
      <c r="J31" s="14"/>
      <c r="K31" s="14"/>
      <c r="L31" s="14"/>
      <c r="M31" s="14"/>
      <c r="N31" s="14"/>
      <c r="O31" s="14"/>
      <c r="P31" s="14"/>
      <c r="Q31" s="14"/>
      <c r="R31" s="14"/>
      <c r="S31" s="14"/>
      <c r="T31" s="14"/>
      <c r="U31" s="14"/>
    </row>
    <row r="32" spans="1:21" ht="15" customHeight="1">
      <c r="A32" s="14">
        <v>3</v>
      </c>
      <c r="B32" s="14">
        <v>3</v>
      </c>
      <c r="C32" s="14">
        <v>118</v>
      </c>
      <c r="D32" s="38" t="str">
        <v>Props</v>
      </c>
      <c r="E32" s="16" t="str">
        <v>Presents for all orphans</v>
      </c>
      <c r="F32" s="14">
        <v>0</v>
      </c>
      <c r="G32" s="14"/>
      <c r="H32" s="14"/>
      <c r="I32" s="14"/>
      <c r="J32" s="14"/>
      <c r="K32" s="14"/>
      <c r="L32" s="14"/>
      <c r="M32" s="14"/>
      <c r="N32" s="14"/>
      <c r="O32" s="14"/>
      <c r="P32" s="14"/>
      <c r="Q32" s="14"/>
      <c r="R32" s="14"/>
      <c r="S32" s="14"/>
      <c r="T32" s="14"/>
      <c r="U32" s="14"/>
    </row>
    <row r="33" spans="1:21" ht="15" customHeight="1">
      <c r="A33" s="14">
        <v>3</v>
      </c>
      <c r="B33" s="14">
        <v>3</v>
      </c>
      <c r="C33" s="14">
        <v>122</v>
      </c>
      <c r="D33" s="38" t="str">
        <v>Props</v>
      </c>
      <c r="E33" s="16" t="str">
        <v>FDR's presidential seal items</v>
      </c>
      <c r="F33" s="14">
        <v>0</v>
      </c>
      <c r="G33" s="14"/>
      <c r="H33" s="14"/>
      <c r="I33" s="14"/>
      <c r="J33" s="14"/>
      <c r="K33" s="14"/>
      <c r="L33" s="14"/>
      <c r="M33" s="14"/>
      <c r="N33" s="14"/>
      <c r="O33" s="14"/>
      <c r="P33" s="14"/>
      <c r="Q33" s="14"/>
      <c r="R33" s="14"/>
      <c r="S33" s="14"/>
      <c r="T33" s="14"/>
      <c r="U33" s="14"/>
    </row>
    <row r="34" spans="1:21" ht="15" customHeight="1">
      <c r="A34" s="14">
        <v>3</v>
      </c>
      <c r="B34" s="14">
        <v>4</v>
      </c>
      <c r="C34" s="14">
        <v>127</v>
      </c>
      <c r="D34" s="38" t="str">
        <v>Props</v>
      </c>
      <c r="E34" s="16" t="str">
        <v>Annie's locket being returned</v>
      </c>
      <c r="F34" s="14">
        <v>0</v>
      </c>
      <c r="G34" s="14"/>
      <c r="H34" s="14"/>
      <c r="I34" s="14"/>
      <c r="J34" s="14"/>
      <c r="K34" s="14"/>
      <c r="L34" s="14"/>
      <c r="M34" s="14"/>
      <c r="N34" s="14"/>
      <c r="O34" s="14"/>
      <c r="P34" s="14"/>
      <c r="Q34" s="14"/>
      <c r="R34" s="14"/>
      <c r="S34" s="14"/>
      <c r="T34" s="14"/>
      <c r="U34" s="14"/>
    </row>
    <row r="35" spans="1:21" ht="15" customHeight="1">
      <c r="A35" s="14">
        <v>3</v>
      </c>
      <c r="B35" s="14">
        <v>4</v>
      </c>
      <c r="C35" s="14">
        <v>132</v>
      </c>
      <c r="D35" s="38" t="str">
        <v>Props</v>
      </c>
      <c r="E35" s="16" t="str">
        <v>American flags for patriotic moment</v>
      </c>
      <c r="F35" s="14">
        <v>0</v>
      </c>
      <c r="G35" s="14"/>
      <c r="H35" s="14"/>
      <c r="I35" s="14"/>
      <c r="J35" s="14"/>
      <c r="K35" s="14"/>
      <c r="L35" s="14"/>
      <c r="M35" s="14"/>
      <c r="N35" s="14"/>
      <c r="O35" s="14"/>
      <c r="P35" s="14"/>
      <c r="Q35" s="14"/>
      <c r="R35" s="14"/>
      <c r="S35" s="14"/>
      <c r="T35" s="14"/>
      <c r="U35" s="14"/>
    </row>
    <row r="36" spans="1:21">
      <c r="A36" s="14">
        <v>3</v>
      </c>
      <c r="B36" s="14">
        <v>4</v>
      </c>
      <c r="C36" s="14">
        <v>137</v>
      </c>
      <c r="D36" s="38" t="str">
        <v>Props</v>
      </c>
      <c r="E36" s="16" t="str">
        <v>Period-authentic Christmas ornaments</v>
      </c>
      <c r="F36" s="14">
        <v>0</v>
      </c>
      <c r="G36" s="14"/>
      <c r="H36" s="14"/>
      <c r="I36" s="14"/>
      <c r="J36" s="14"/>
      <c r="K36" s="14"/>
      <c r="L36" s="14"/>
      <c r="M36" s="14"/>
      <c r="N36" s="14"/>
      <c r="O36" s="14"/>
      <c r="P36" s="14"/>
      <c r="Q36" s="14"/>
      <c r="R36" s="14"/>
      <c r="S36" s="14"/>
      <c r="T36" s="14"/>
      <c r="U36" s="14"/>
    </row>
    <row r="37" spans="1:21">
      <c r="A37" s="14" t="str">
        <v>Post-Show</v>
      </c>
      <c r="B37" s="14" t="str">
        <v>Post-Show</v>
      </c>
      <c r="C37" s="14">
        <v>190</v>
      </c>
      <c r="D37" s="38" t="str">
        <v>Props</v>
      </c>
      <c r="E37" s="16" t="str">
        <v>Photo opportunity with Sandy in lobby</v>
      </c>
      <c r="F37" s="14">
        <v>0</v>
      </c>
      <c r="G37" s="14"/>
      <c r="H37" s="14"/>
      <c r="I37" s="14"/>
      <c r="J37" s="14"/>
      <c r="K37" s="14"/>
      <c r="L37" s="14"/>
      <c r="M37" s="14"/>
      <c r="N37" s="14"/>
      <c r="O37" s="14"/>
      <c r="P37" s="14"/>
      <c r="Q37" s="14"/>
      <c r="R37" s="14"/>
      <c r="S37" s="14"/>
      <c r="T37" s="14"/>
      <c r="U37" s="14"/>
    </row>
    <row r="38" spans="1:21" ht="12.75"/>
    <row r="39" spans="1:21" ht="12.75"/>
    <row r="40" spans="1:21" ht="12.75"/>
    <row r="41" spans="1:21" ht="12.75"/>
    <row r="42" spans="1:21" ht="12.75"/>
    <row r="43" spans="1:21" ht="12.75"/>
    <row r="44" spans="1:21" ht="12.75"/>
    <row r="45" spans="1:21" ht="12.75"/>
    <row r="46" spans="1:21" ht="12.75"/>
    <row r="47" spans="1:21" ht="12.75"/>
    <row r="48" spans="1:21" ht="12.75"/>
    <row r="49" ht="12.75"/>
    <row r="50" ht="12.75"/>
    <row r="51" ht="12.75"/>
    <row r="52" ht="12.75"/>
    <row r="53" ht="12.75"/>
    <row r="54" ht="12.75"/>
    <row r="55" ht="12.75"/>
    <row r="56" ht="12.75"/>
    <row r="57" ht="12.75"/>
    <row r="58" ht="12.75"/>
    <row r="59" ht="12.75"/>
    <row r="60" ht="12.75"/>
    <row r="61" ht="12.75"/>
    <row r="62" ht="12.75"/>
    <row r="63" ht="12.75"/>
    <row r="64" ht="12.75"/>
    <row r="65" ht="12.75"/>
    <row r="66" ht="12.75"/>
    <row r="67" ht="12.75"/>
    <row r="68" ht="12.75"/>
    <row r="69" ht="12.75"/>
    <row r="70" ht="12.75"/>
    <row r="71" ht="12.75"/>
    <row r="72" ht="12.75"/>
    <row r="73" ht="12.75"/>
    <row r="74" ht="12.75"/>
    <row r="75" ht="12.75"/>
    <row r="76" ht="12.75"/>
    <row r="77" ht="12.75"/>
    <row r="78" ht="12.75"/>
    <row r="79" ht="12.75"/>
    <row r="80" ht="12.75"/>
    <row r="81" ht="12.75"/>
    <row r="82" ht="12.75"/>
    <row r="83" ht="12.75"/>
    <row r="84" ht="12.75"/>
    <row r="85" ht="12.75"/>
    <row r="86" ht="12.75"/>
    <row r="87" ht="12.75"/>
    <row r="88" ht="12.75"/>
    <row r="89" ht="12.75"/>
    <row r="90" ht="12.75"/>
    <row r="91" ht="12.75"/>
    <row r="92" ht="12.75"/>
    <row r="93" ht="12.75"/>
    <row r="94" ht="12.75"/>
    <row r="95" ht="12.75"/>
    <row r="96" ht="12.75"/>
    <row r="97" ht="12.75"/>
    <row r="98" ht="12.75"/>
    <row r="99" ht="12.75"/>
    <row r="100" ht="12.75"/>
    <row r="101" ht="12.75"/>
    <row r="102" ht="12.75"/>
    <row r="103" ht="12.75"/>
    <row r="104" ht="12.75"/>
    <row r="105" ht="12.75"/>
    <row r="106" ht="12.75"/>
    <row r="107" ht="12.75"/>
    <row r="108" ht="12.75"/>
    <row r="109" ht="12.75"/>
    <row r="110" ht="12.75"/>
    <row r="111" ht="12.75"/>
    <row r="112" ht="12.75"/>
    <row r="113" ht="12.75"/>
    <row r="114" ht="12.75"/>
    <row r="115" ht="12.75"/>
    <row r="116" ht="12.75"/>
    <row r="117" ht="12.75"/>
    <row r="118" ht="12.75"/>
    <row r="119" ht="12.75"/>
    <row r="120" ht="12.75"/>
    <row r="121" ht="12.75"/>
    <row r="122" ht="12.75"/>
    <row r="123" ht="12.75"/>
    <row r="124" ht="12.75"/>
    <row r="125" ht="12.75"/>
    <row r="126" ht="12.75"/>
    <row r="127" ht="12.75"/>
    <row r="128" ht="12.75"/>
    <row r="129" ht="12.75"/>
    <row r="130" ht="12.75"/>
    <row r="131" ht="12.75"/>
    <row r="132" ht="12.75"/>
    <row r="133" ht="12.75"/>
    <row r="134" ht="12.75"/>
    <row r="135" ht="12.75"/>
    <row r="136" ht="12.75"/>
    <row r="137" ht="12.75"/>
    <row r="138" ht="12.75"/>
    <row r="139" ht="12.75"/>
    <row r="140" ht="12.75"/>
    <row r="141" ht="12.75"/>
    <row r="142" ht="12.75"/>
    <row r="143" ht="12.75"/>
    <row r="144" ht="12.75"/>
    <row r="145" ht="12.75"/>
    <row r="146" ht="12.75"/>
    <row r="147" ht="12.75"/>
    <row r="148" ht="12.75"/>
    <row r="149" ht="12.75"/>
    <row r="150" ht="12.75"/>
    <row r="151" ht="12.75"/>
    <row r="152" ht="12.75"/>
    <row r="153" ht="12.75"/>
    <row r="154" ht="12.75"/>
    <row r="155" ht="12.75"/>
    <row r="156" ht="12.75"/>
    <row r="157" ht="12.75"/>
    <row r="158" ht="12.75"/>
    <row r="159" ht="12.75"/>
    <row r="160" ht="12.75"/>
    <row r="161" ht="12.75"/>
    <row r="162" ht="12.75"/>
    <row r="163" ht="12.75"/>
    <row r="164" ht="12.75"/>
    <row r="165" ht="12.75"/>
    <row r="166" ht="12.75"/>
    <row r="167" ht="12.75"/>
    <row r="168" ht="12.75"/>
    <row r="169" ht="12.75"/>
    <row r="170" ht="12.75"/>
    <row r="171" ht="12.75"/>
    <row r="172" ht="12.75"/>
    <row r="173" ht="12.75"/>
    <row r="174" ht="12.75"/>
    <row r="175" ht="12.75"/>
    <row r="176" ht="12.75"/>
    <row r="177" ht="12.75"/>
    <row r="178" ht="12.75"/>
    <row r="179" ht="12.75"/>
    <row r="180" ht="12.75"/>
    <row r="181" ht="12.75"/>
    <row r="182" ht="12.75"/>
    <row r="183" ht="12.75"/>
    <row r="184" ht="12.75"/>
    <row r="185" ht="12.75"/>
    <row r="186" ht="12.75"/>
    <row r="187" ht="12.75"/>
    <row r="188" ht="12.75"/>
    <row r="189" ht="12.75"/>
    <row r="190" ht="12.75"/>
    <row r="191" ht="12.75"/>
    <row r="192" ht="12.75"/>
    <row r="193" ht="12.75"/>
    <row r="194" ht="12.75"/>
    <row r="195" ht="12.75"/>
    <row r="196" ht="12.75"/>
    <row r="197" ht="12.75"/>
    <row r="198" ht="12.75"/>
    <row r="199" ht="12.75"/>
    <row r="200" ht="12.75"/>
    <row r="201" ht="12.75"/>
    <row r="202" ht="12.75"/>
    <row r="203" ht="12.75"/>
    <row r="204" ht="12.75"/>
    <row r="205" ht="12.75"/>
    <row r="206" ht="12.75"/>
    <row r="207" ht="12.75"/>
    <row r="208" ht="12.75"/>
    <row r="209" ht="12.75"/>
    <row r="210" ht="12.75"/>
    <row r="211" ht="12.75"/>
    <row r="212" ht="12.75"/>
    <row r="213" ht="12.75"/>
    <row r="214" ht="12.75"/>
    <row r="215" ht="12.75"/>
    <row r="216" ht="12.75"/>
    <row r="217" ht="12.75"/>
    <row r="218" ht="12.75"/>
    <row r="219" ht="12.75"/>
    <row r="220" ht="12.75"/>
    <row r="221" ht="12.75"/>
    <row r="222" ht="12.75"/>
    <row r="223" ht="12.75"/>
    <row r="224" ht="12.75"/>
    <row r="225" ht="12.75"/>
    <row r="226" ht="12.75"/>
    <row r="227" ht="12.75"/>
    <row r="228" ht="12.75"/>
    <row r="229" ht="12.75"/>
    <row r="230" ht="12.75"/>
    <row r="231" ht="12.75"/>
    <row r="232" ht="12.75"/>
    <row r="233" ht="12.75"/>
    <row r="234" ht="12.75"/>
    <row r="235" ht="12.75"/>
    <row r="236" ht="12.75"/>
    <row r="237" ht="12.75"/>
    <row r="238" ht="12.75"/>
    <row r="239" ht="12.75"/>
    <row r="240" ht="12.75"/>
    <row r="241" ht="12.75"/>
    <row r="242" ht="12.75"/>
    <row r="243" ht="12.75"/>
    <row r="244" ht="12.75"/>
    <row r="245" ht="12.75"/>
    <row r="246" ht="12.75"/>
    <row r="247" ht="12.75"/>
    <row r="248" ht="12.75"/>
    <row r="249" ht="12.75"/>
    <row r="250" ht="12.75"/>
    <row r="251" ht="12.75"/>
    <row r="252" ht="12.75"/>
    <row r="253" ht="12.75"/>
    <row r="254" ht="12.75"/>
    <row r="255" ht="12.75"/>
    <row r="256" ht="12.75"/>
    <row r="257" ht="12.75"/>
    <row r="258" ht="12.75"/>
    <row r="259" ht="12.75"/>
    <row r="260" ht="12.75"/>
    <row r="261" ht="12.75"/>
    <row r="262" ht="12.75"/>
    <row r="263" ht="12.75"/>
    <row r="264" ht="12.75"/>
    <row r="265" ht="12.75"/>
    <row r="266" ht="12.75"/>
    <row r="267" ht="12.75"/>
    <row r="268" ht="12.75"/>
    <row r="269" ht="12.75"/>
    <row r="270" ht="12.75"/>
    <row r="271" ht="12.75"/>
    <row r="272" ht="12.75"/>
    <row r="273" ht="12.75"/>
    <row r="274" ht="12.75"/>
    <row r="275" ht="12.75"/>
    <row r="276" ht="12.75"/>
    <row r="277" ht="12.75"/>
    <row r="278" ht="12.75"/>
    <row r="279" ht="12.75"/>
    <row r="280" ht="12.75"/>
    <row r="281" ht="12.75"/>
    <row r="282" ht="12.75"/>
    <row r="283" ht="12.75"/>
    <row r="284" ht="12.75"/>
    <row r="285" ht="12.75"/>
    <row r="286" ht="12.75"/>
    <row r="287" ht="12.75"/>
    <row r="288" ht="12.75"/>
    <row r="289" ht="12.75"/>
    <row r="290" ht="12.75"/>
    <row r="291" ht="12.75"/>
    <row r="292" ht="12.75"/>
    <row r="293" ht="12.75"/>
    <row r="294" ht="12.75"/>
    <row r="295" ht="12.75"/>
    <row r="296" ht="12.75"/>
    <row r="297" ht="12.75"/>
    <row r="298" ht="12.75"/>
    <row r="299" ht="12.75"/>
    <row r="300" ht="12.75"/>
    <row r="301" ht="12.75"/>
    <row r="302" ht="12.75"/>
    <row r="303" ht="12.75"/>
    <row r="304" ht="12.75"/>
    <row r="305" ht="12.75"/>
    <row r="306" ht="12.75"/>
    <row r="307" ht="12.75"/>
    <row r="308" ht="12.75"/>
    <row r="309" ht="12.75"/>
    <row r="310" ht="12.75"/>
    <row r="311" ht="12.75"/>
    <row r="312" ht="12.75"/>
    <row r="313" ht="12.75"/>
    <row r="314" ht="12.75"/>
    <row r="315" ht="12.75"/>
    <row r="316" ht="12.75"/>
    <row r="317" ht="12.75"/>
    <row r="318" ht="12.75"/>
    <row r="319" ht="12.75"/>
    <row r="320" ht="12.75"/>
    <row r="321" ht="12.75"/>
    <row r="322" ht="12.75"/>
    <row r="323" ht="12.75"/>
    <row r="324" ht="12.75"/>
    <row r="325" ht="12.75"/>
    <row r="326" ht="12.75"/>
    <row r="327" ht="12.75"/>
    <row r="328" ht="12.75"/>
    <row r="329" ht="12.75"/>
    <row r="330" ht="12.75"/>
    <row r="331" ht="12.75"/>
    <row r="332" ht="12.75"/>
    <row r="333" ht="12.75"/>
    <row r="334" ht="12.75"/>
    <row r="335" ht="12.75"/>
    <row r="336" ht="12.75"/>
    <row r="337" ht="12.75"/>
    <row r="338" ht="12.75"/>
    <row r="339" ht="12.75"/>
    <row r="340" ht="12.75"/>
    <row r="341" ht="12.75"/>
    <row r="342" ht="12.75"/>
    <row r="343" ht="12.75"/>
    <row r="344" ht="12.75"/>
    <row r="345" ht="12.75"/>
    <row r="346" ht="12.75"/>
    <row r="347" ht="12.75"/>
    <row r="348" ht="12.75"/>
    <row r="349" ht="12.75"/>
    <row r="350" ht="12.75"/>
    <row r="351" ht="12.75"/>
    <row r="352" ht="12.75"/>
    <row r="353" ht="12.75"/>
    <row r="354" ht="12.75"/>
    <row r="355" ht="12.75"/>
    <row r="356" ht="12.75"/>
    <row r="357" ht="12.75"/>
    <row r="358" ht="12.75"/>
    <row r="359" ht="12.75"/>
    <row r="360" ht="12.75"/>
    <row r="361" ht="12.75"/>
    <row r="362" ht="12.75"/>
    <row r="363" ht="12.75"/>
    <row r="364" ht="12.75"/>
    <row r="365" ht="12.75"/>
    <row r="366" ht="12.75"/>
    <row r="367" ht="12.75"/>
    <row r="368" ht="12.75"/>
    <row r="369" ht="12.75"/>
    <row r="370" ht="12.75"/>
    <row r="371" ht="12.75"/>
    <row r="372" ht="12.75"/>
    <row r="373" ht="12.75"/>
    <row r="374" ht="12.75"/>
    <row r="375" ht="12.75"/>
    <row r="376" ht="12.75"/>
    <row r="377" ht="12.75"/>
    <row r="378" ht="12.75"/>
    <row r="379" ht="12.75"/>
    <row r="380" ht="12.75"/>
    <row r="381" ht="12.75"/>
    <row r="382" ht="12.75"/>
    <row r="383" ht="12.75"/>
    <row r="384" ht="12.75"/>
    <row r="385" ht="12.75"/>
    <row r="386" ht="12.75"/>
    <row r="387" ht="12.75"/>
    <row r="388" ht="12.75"/>
    <row r="389" ht="12.75"/>
    <row r="390" ht="12.75"/>
    <row r="391" ht="12.75"/>
    <row r="392" ht="12.75"/>
    <row r="393" ht="12.75"/>
    <row r="394" ht="12.75"/>
    <row r="395" ht="12.75"/>
    <row r="396" ht="12.75"/>
    <row r="397" ht="12.75"/>
    <row r="398" ht="12.75"/>
    <row r="399" ht="12.75"/>
    <row r="400" ht="12.75"/>
    <row r="401" ht="12.75"/>
    <row r="402" ht="12.75"/>
    <row r="403" ht="12.75"/>
    <row r="404" ht="12.75"/>
    <row r="405" ht="12.75"/>
    <row r="406" ht="12.75"/>
    <row r="407" ht="12.75"/>
    <row r="408" ht="12.75"/>
    <row r="409" ht="12.75"/>
    <row r="410" ht="12.75"/>
    <row r="411" ht="12.75"/>
    <row r="412" ht="12.75"/>
    <row r="413" ht="12.75"/>
    <row r="414" ht="12.75"/>
    <row r="415" ht="12.75"/>
    <row r="416" ht="12.75"/>
    <row r="417" ht="12.75"/>
    <row r="418" ht="12.75"/>
    <row r="419" ht="12.75"/>
    <row r="420" ht="12.75"/>
    <row r="421" ht="12.75"/>
    <row r="422" ht="12.75"/>
    <row r="423" ht="12.75"/>
    <row r="424" ht="12.75"/>
    <row r="425" ht="12.75"/>
    <row r="426" ht="12.75"/>
    <row r="427" ht="12.75"/>
    <row r="428" ht="12.75"/>
    <row r="429" ht="12.75"/>
    <row r="430" ht="12.75"/>
    <row r="431" ht="12.75"/>
    <row r="432" ht="12.75"/>
    <row r="433" ht="12.75"/>
    <row r="434" ht="12.75"/>
    <row r="435" ht="12.75"/>
    <row r="436" ht="12.75"/>
    <row r="437" ht="12.75"/>
    <row r="438" ht="12.75"/>
    <row r="439" ht="12.75"/>
    <row r="440" ht="12.75"/>
    <row r="441" ht="12.75"/>
    <row r="442" ht="12.75"/>
    <row r="443" ht="12.75"/>
    <row r="444" ht="12.75"/>
    <row r="445" ht="12.75"/>
    <row r="446" ht="12.75"/>
    <row r="447" ht="12.75"/>
    <row r="448" ht="12.75"/>
    <row r="449" ht="12.75"/>
    <row r="450" ht="12.75"/>
    <row r="451" ht="12.75"/>
    <row r="452" ht="12.75"/>
    <row r="453" ht="12.75"/>
    <row r="454" ht="12.75"/>
    <row r="455" ht="12.75"/>
    <row r="456" ht="12.75"/>
    <row r="457" ht="12.75"/>
    <row r="458" ht="12.75"/>
    <row r="459" ht="12.75"/>
    <row r="460" ht="12.75"/>
    <row r="461" ht="12.75"/>
    <row r="462" ht="12.75"/>
    <row r="463" ht="12.75"/>
    <row r="464" ht="12.75"/>
    <row r="465" ht="12.75"/>
    <row r="466" ht="12.75"/>
    <row r="467" ht="12.75"/>
    <row r="468" ht="12.75"/>
    <row r="469" ht="12.75"/>
    <row r="470" ht="12.75"/>
    <row r="471" ht="12.75"/>
    <row r="472" ht="12.75"/>
    <row r="473" ht="12.75"/>
    <row r="474" ht="12.75"/>
    <row r="475" ht="12.75"/>
    <row r="476" ht="12.75"/>
    <row r="477" ht="12.75"/>
    <row r="478" ht="12.75"/>
    <row r="479" ht="12.75"/>
    <row r="480" ht="12.75"/>
    <row r="481" ht="12.75"/>
    <row r="482" ht="12.75"/>
    <row r="483" ht="12.75"/>
    <row r="484" ht="12.75"/>
    <row r="485" ht="12.75"/>
    <row r="486" ht="12.75"/>
    <row r="487" ht="12.75"/>
    <row r="488" ht="12.75"/>
    <row r="489" ht="12.75"/>
    <row r="490" ht="12.75"/>
    <row r="491" ht="12.75"/>
    <row r="492" ht="12.75"/>
    <row r="493" ht="12.75"/>
    <row r="494" ht="12.75"/>
    <row r="495" ht="12.75"/>
    <row r="496" ht="12.75"/>
    <row r="497" ht="12.75"/>
    <row r="498" ht="12.75"/>
    <row r="499" ht="12.75"/>
    <row r="500" ht="12.75"/>
    <row r="501" ht="12.75"/>
    <row r="502" ht="12.75"/>
    <row r="503" ht="12.75"/>
    <row r="504" ht="12.75"/>
    <row r="505" ht="12.75"/>
    <row r="506" ht="12.75"/>
    <row r="507" ht="12.75"/>
    <row r="508" ht="12.75"/>
    <row r="509" ht="12.75"/>
    <row r="510" ht="12.75"/>
    <row r="511" ht="12.75"/>
    <row r="512" ht="12.75"/>
    <row r="513" ht="12.75"/>
    <row r="514" ht="12.75"/>
    <row r="515" ht="12.75"/>
    <row r="516" ht="12.75"/>
    <row r="517" ht="12.75"/>
    <row r="518" ht="12.75"/>
    <row r="519" ht="12.75"/>
    <row r="520" ht="12.75"/>
    <row r="521" ht="12.75"/>
    <row r="522" ht="12.75"/>
    <row r="523" ht="12.75"/>
    <row r="524" ht="12.75"/>
    <row r="525" ht="12.75"/>
    <row r="526" ht="12.75"/>
    <row r="527" ht="12.75"/>
    <row r="528" ht="12.75"/>
    <row r="529" ht="12.75"/>
    <row r="530" ht="12.75"/>
    <row r="531" ht="12.75"/>
    <row r="532" ht="12.75"/>
    <row r="533" ht="12.75"/>
    <row r="534" ht="12.75"/>
    <row r="535" ht="12.75"/>
    <row r="536" ht="12.75"/>
    <row r="537" ht="12.75"/>
    <row r="538" ht="12.75"/>
    <row r="539" ht="12.75"/>
    <row r="540" ht="12.75"/>
    <row r="541" ht="12.75"/>
    <row r="542" ht="12.75"/>
    <row r="543" ht="12.75"/>
    <row r="544" ht="12.75"/>
    <row r="545" ht="12.75"/>
    <row r="546" ht="12.75"/>
    <row r="547" ht="12.75"/>
    <row r="548" ht="12.75"/>
    <row r="549" ht="12.75"/>
    <row r="550" ht="12.75"/>
    <row r="551" ht="12.75"/>
    <row r="552" ht="12.75"/>
    <row r="553" ht="12.75"/>
    <row r="554" ht="12.75"/>
    <row r="555" ht="12.75"/>
    <row r="556" ht="12.75"/>
    <row r="557" ht="12.75"/>
    <row r="558" ht="12.75"/>
    <row r="559" ht="12.75"/>
    <row r="560" ht="12.75"/>
    <row r="561" ht="12.75"/>
    <row r="562" ht="12.75"/>
    <row r="563" ht="12.75"/>
    <row r="564" ht="12.75"/>
    <row r="565" ht="12.75"/>
    <row r="566" ht="12.75"/>
    <row r="567" ht="12.75"/>
    <row r="568" ht="12.75"/>
    <row r="569" ht="12.75"/>
    <row r="570" ht="12.75"/>
    <row r="571" ht="12.75"/>
    <row r="572" ht="12.75"/>
    <row r="573" ht="12.75"/>
    <row r="574" ht="12.75"/>
    <row r="575" ht="12.75"/>
    <row r="576" ht="12.75"/>
    <row r="577" ht="12.75"/>
    <row r="578" ht="12.75"/>
    <row r="579" ht="12.75"/>
    <row r="580" ht="12.75"/>
    <row r="581" ht="12.75"/>
    <row r="582" ht="12.75"/>
    <row r="583" ht="12.75"/>
    <row r="584" ht="12.75"/>
    <row r="585" ht="12.75"/>
    <row r="586" ht="12.75"/>
    <row r="587" ht="12.75"/>
    <row r="588" ht="12.75"/>
    <row r="589" ht="12.75"/>
    <row r="590" ht="12.75"/>
    <row r="591" ht="12.75"/>
    <row r="592" ht="12.75"/>
    <row r="593" ht="12.75"/>
    <row r="594" ht="12.75"/>
    <row r="595" ht="12.75"/>
    <row r="596" ht="12.75"/>
    <row r="597" ht="12.75"/>
    <row r="598" ht="12.75"/>
    <row r="599" ht="12.75"/>
    <row r="600" ht="12.75"/>
    <row r="601" ht="12.75"/>
    <row r="602" ht="12.75"/>
    <row r="603" ht="12.75"/>
    <row r="604" ht="12.75"/>
    <row r="605" ht="12.75"/>
    <row r="606" ht="12.75"/>
    <row r="607" ht="12.75"/>
    <row r="608" ht="12.75"/>
    <row r="609" ht="12.75"/>
    <row r="610" ht="12.75"/>
    <row r="611" ht="12.75"/>
    <row r="612" ht="12.75"/>
    <row r="613" ht="12.75"/>
    <row r="614" ht="12.75"/>
    <row r="615" ht="12.75"/>
    <row r="616" ht="12.75"/>
    <row r="617" ht="12.75"/>
    <row r="618" ht="12.75"/>
    <row r="619" ht="12.75"/>
    <row r="620" ht="12.75"/>
    <row r="621" ht="12.75"/>
    <row r="622" ht="12.75"/>
    <row r="623" ht="12.75"/>
    <row r="624" ht="12.75"/>
    <row r="625" ht="12.75"/>
    <row r="626" ht="12.75"/>
    <row r="627" ht="12.75"/>
    <row r="628" ht="12.75"/>
    <row r="629" ht="12.75"/>
    <row r="630" ht="12.75"/>
    <row r="631" ht="12.75"/>
    <row r="632" ht="12.75"/>
    <row r="633" ht="12.75"/>
    <row r="634" ht="12.75"/>
    <row r="635" ht="12.75"/>
    <row r="636" ht="12.75"/>
    <row r="637" ht="12.75"/>
    <row r="638" ht="12.75"/>
    <row r="639" ht="12.75"/>
    <row r="640" ht="12.75"/>
    <row r="641" ht="12.75"/>
    <row r="642" ht="12.75"/>
    <row r="643" ht="12.75"/>
    <row r="644" ht="12.75"/>
    <row r="645" ht="12.75"/>
    <row r="646" ht="12.75"/>
    <row r="647" ht="12.75"/>
    <row r="648" ht="12.75"/>
    <row r="649" ht="12.75"/>
    <row r="650" ht="12.75"/>
    <row r="651" ht="12.75"/>
    <row r="652" ht="12.75"/>
    <row r="653" ht="12.75"/>
    <row r="654" ht="12.75"/>
    <row r="655" ht="12.75"/>
    <row r="656" ht="12.75"/>
    <row r="657" ht="12.75"/>
    <row r="658" ht="12.75"/>
    <row r="659" ht="12.75"/>
    <row r="660" ht="12.75"/>
    <row r="661" ht="12.75"/>
    <row r="662" ht="12.75"/>
    <row r="663" ht="12.75"/>
    <row r="664" ht="12.75"/>
    <row r="665" ht="12.75"/>
    <row r="666" ht="12.75"/>
    <row r="667" ht="12.75"/>
    <row r="668" ht="12.75"/>
    <row r="669" ht="12.75"/>
    <row r="670" ht="12.75"/>
    <row r="671" ht="12.75"/>
    <row r="672" ht="12.75"/>
    <row r="673" ht="12.75"/>
    <row r="674" ht="12.75"/>
    <row r="675" ht="12.75"/>
    <row r="676" ht="12.75"/>
    <row r="677" ht="12.75"/>
    <row r="678" ht="12.75"/>
    <row r="679" ht="12.75"/>
    <row r="680" ht="12.75"/>
    <row r="681" ht="12.75"/>
    <row r="682" ht="12.75"/>
    <row r="683" ht="12.75"/>
    <row r="684" ht="12.75"/>
    <row r="685" ht="12.75"/>
    <row r="686" ht="12.75"/>
    <row r="687" ht="12.75"/>
    <row r="688" ht="12.75"/>
    <row r="689" ht="12.75"/>
    <row r="690" ht="12.75"/>
    <row r="691" ht="12.75"/>
    <row r="692" ht="12.75"/>
    <row r="693" ht="12.75"/>
    <row r="694" ht="12.75"/>
    <row r="695" ht="12.75"/>
    <row r="696" ht="12.75"/>
    <row r="697" ht="12.75"/>
    <row r="698" ht="12.75"/>
    <row r="699" ht="12.75"/>
    <row r="700" ht="12.75"/>
    <row r="701" ht="12.75"/>
    <row r="702" ht="12.75"/>
    <row r="703" ht="12.75"/>
    <row r="704" ht="12.75"/>
    <row r="705" ht="12.75"/>
    <row r="706" ht="12.75"/>
    <row r="707" ht="12.75"/>
    <row r="708" ht="12.75"/>
    <row r="709" ht="12.75"/>
    <row r="710" ht="12.75"/>
    <row r="711" ht="12.75"/>
    <row r="712" ht="12.75"/>
    <row r="713" ht="12.75"/>
    <row r="714" ht="12.75"/>
    <row r="715" ht="12.75"/>
    <row r="716" ht="12.75"/>
    <row r="717" ht="12.75"/>
    <row r="718" ht="12.75"/>
    <row r="719" ht="12.75"/>
    <row r="720" ht="12.75"/>
    <row r="721" ht="12.75"/>
    <row r="722" ht="12.75"/>
    <row r="723" ht="12.75"/>
    <row r="724" ht="12.75"/>
    <row r="725" ht="12.75"/>
    <row r="726" ht="12.75"/>
    <row r="727" ht="12.75"/>
    <row r="728" ht="12.75"/>
    <row r="729" ht="12.75"/>
    <row r="730" ht="12.75"/>
    <row r="731" ht="12.75"/>
    <row r="732" ht="12.75"/>
    <row r="733" ht="12.75"/>
    <row r="734" ht="12.75"/>
    <row r="735" ht="12.75"/>
    <row r="736" ht="12.75"/>
    <row r="737" ht="12.75"/>
    <row r="738" ht="12.75"/>
    <row r="739" ht="12.75"/>
    <row r="740" ht="12.75"/>
    <row r="741" ht="12.75"/>
    <row r="742" ht="12.75"/>
    <row r="743" ht="12.75"/>
    <row r="744" ht="12.75"/>
    <row r="745" ht="12.75"/>
    <row r="746" ht="12.75"/>
    <row r="747" ht="12.75"/>
    <row r="748" ht="12.75"/>
    <row r="749" ht="12.75"/>
    <row r="750" ht="12.75"/>
    <row r="751" ht="12.75"/>
    <row r="752" ht="12.75"/>
    <row r="753" ht="12.75"/>
    <row r="754" ht="12.75"/>
    <row r="755" ht="12.75"/>
    <row r="756" ht="12.75"/>
    <row r="757" ht="12.75"/>
    <row r="758" ht="12.75"/>
    <row r="759" ht="12.75"/>
    <row r="760" ht="12.75"/>
    <row r="761" ht="12.75"/>
    <row r="762" ht="12.75"/>
    <row r="763" ht="12.75"/>
    <row r="764" ht="12.75"/>
    <row r="765" ht="12.75"/>
    <row r="766" ht="12.75"/>
    <row r="767" ht="12.75"/>
    <row r="768" ht="12.75"/>
    <row r="769" ht="12.75"/>
    <row r="770" ht="12.75"/>
    <row r="771" ht="12.75"/>
    <row r="772" ht="12.75"/>
    <row r="773" ht="12.75"/>
    <row r="774" ht="12.75"/>
    <row r="775" ht="12.75"/>
    <row r="776" ht="12.75"/>
    <row r="777" ht="12.75"/>
    <row r="778" ht="12.75"/>
    <row r="779" ht="12.75"/>
    <row r="780" ht="12.75"/>
    <row r="781" ht="12.75"/>
    <row r="782" ht="12.75"/>
    <row r="783" ht="12.75"/>
    <row r="784" ht="12.75"/>
    <row r="785" ht="12.75"/>
    <row r="786" ht="12.75"/>
    <row r="787" ht="12.75"/>
    <row r="788" ht="12.75"/>
    <row r="789" ht="12.75"/>
    <row r="790" ht="12.75"/>
    <row r="791" ht="12.75"/>
    <row r="792" ht="12.75"/>
    <row r="793" ht="12.75"/>
    <row r="794" ht="12.75"/>
    <row r="795" ht="12.75"/>
    <row r="796" ht="12.75"/>
    <row r="797" ht="12.75"/>
    <row r="798" ht="12.75"/>
    <row r="799" ht="12.75"/>
    <row r="800" ht="12.75"/>
    <row r="801" ht="12.75"/>
    <row r="802" ht="12.75"/>
    <row r="803" ht="12.75"/>
    <row r="804" ht="12.75"/>
    <row r="805" ht="12.75"/>
    <row r="806" ht="12.75"/>
    <row r="807" ht="12.75"/>
    <row r="808" ht="12.75"/>
    <row r="809" ht="12.75"/>
    <row r="810" ht="12.75"/>
    <row r="811" ht="12.75"/>
    <row r="812" ht="12.75"/>
    <row r="813" ht="12.75"/>
    <row r="814" ht="12.75"/>
    <row r="815" ht="12.75"/>
    <row r="816" ht="12.75"/>
    <row r="817" ht="12.75"/>
    <row r="818" ht="12.75"/>
    <row r="819" ht="12.75"/>
    <row r="820" ht="12.75"/>
    <row r="821" ht="12.75"/>
    <row r="822" ht="12.75"/>
    <row r="823" ht="12.75"/>
    <row r="824" ht="12.75"/>
    <row r="825" ht="12.75"/>
    <row r="826" ht="12.75"/>
    <row r="827" ht="12.75"/>
    <row r="828" ht="12.75"/>
    <row r="829" ht="12.75"/>
    <row r="830" ht="12.75"/>
    <row r="831" ht="12.75"/>
    <row r="832" ht="12.75"/>
    <row r="833" ht="12.75"/>
    <row r="834" ht="12.75"/>
    <row r="835" ht="12.75"/>
    <row r="836" ht="12.75"/>
    <row r="837" ht="12.75"/>
    <row r="838" ht="12.75"/>
    <row r="839" ht="12.75"/>
    <row r="840" ht="12.75"/>
    <row r="841" ht="12.75"/>
    <row r="842" ht="12.75"/>
    <row r="843" ht="12.75"/>
    <row r="844" ht="12.75"/>
    <row r="845" ht="12.75"/>
    <row r="846" ht="12.75"/>
    <row r="847" ht="12.75"/>
    <row r="848" ht="12.75"/>
    <row r="849" ht="12.75"/>
    <row r="850" ht="12.75"/>
    <row r="851" ht="12.75"/>
    <row r="852" ht="12.75"/>
    <row r="853" ht="12.75"/>
    <row r="854" ht="12.75"/>
    <row r="855" ht="12.75"/>
    <row r="856" ht="12.75"/>
    <row r="857" ht="12.75"/>
    <row r="858" ht="12.75"/>
    <row r="859" ht="12.75"/>
    <row r="860" ht="12.75"/>
    <row r="861" ht="12.75"/>
    <row r="862" ht="12.75"/>
    <row r="863" ht="12.75"/>
    <row r="864" ht="12.75"/>
    <row r="865" ht="12.75"/>
    <row r="866" ht="12.75"/>
    <row r="867" ht="12.75"/>
    <row r="868" ht="12.75"/>
    <row r="869" ht="12.75"/>
    <row r="870" ht="12.75"/>
    <row r="871" ht="12.75"/>
    <row r="872" ht="12.75"/>
    <row r="873" ht="12.75"/>
    <row r="874" ht="12.75"/>
    <row r="875" ht="12.75"/>
    <row r="876" ht="12.75"/>
    <row r="877" ht="12.75"/>
    <row r="878" ht="12.75"/>
    <row r="879" ht="12.75"/>
    <row r="880" ht="12.75"/>
    <row r="881" ht="12.75"/>
    <row r="882" ht="12.75"/>
    <row r="883" ht="12.75"/>
    <row r="884" ht="12.75"/>
    <row r="885" ht="12.75"/>
    <row r="886" ht="12.75"/>
    <row r="887" ht="12.75"/>
    <row r="888" ht="12.75"/>
    <row r="889" ht="12.75"/>
    <row r="890" ht="12.75"/>
    <row r="891" ht="12.75"/>
    <row r="892" ht="12.75"/>
    <row r="893" ht="12.75"/>
    <row r="894" ht="12.75"/>
    <row r="895" ht="12.75"/>
    <row r="896" ht="12.75"/>
    <row r="897" ht="12.75"/>
    <row r="898" ht="12.75"/>
    <row r="899" ht="12.75"/>
    <row r="900" ht="12.75"/>
    <row r="901" ht="12.75"/>
    <row r="902" ht="12.75"/>
    <row r="903" ht="12.75"/>
    <row r="904" ht="12.75"/>
    <row r="905" ht="12.75"/>
    <row r="906" ht="12.75"/>
    <row r="907" ht="12.75"/>
    <row r="908" ht="12.75"/>
    <row r="909" ht="12.75"/>
    <row r="910" ht="12.75"/>
    <row r="911" ht="12.75"/>
    <row r="912" ht="12.75"/>
    <row r="913" ht="12.75"/>
    <row r="914" ht="12.75"/>
    <row r="915" ht="12.75"/>
    <row r="916" ht="12.75"/>
    <row r="917" ht="12.75"/>
    <row r="918" ht="12.75"/>
    <row r="919" ht="12.75"/>
    <row r="920" ht="12.75"/>
    <row r="921" ht="12.75"/>
    <row r="922" ht="12.75"/>
    <row r="923" ht="12.75"/>
    <row r="924" ht="12.75"/>
    <row r="925" ht="12.75"/>
    <row r="926" ht="12.75"/>
    <row r="927" ht="12.75"/>
    <row r="928" ht="12.75"/>
    <row r="929" ht="12.75"/>
    <row r="930" ht="12.75"/>
    <row r="931" ht="12.75"/>
    <row r="932" ht="12.75"/>
    <row r="933" ht="12.75"/>
    <row r="934" ht="12.75"/>
    <row r="935" ht="12.75"/>
    <row r="936" ht="12.75"/>
    <row r="937" ht="12.75"/>
    <row r="938" ht="12.75"/>
    <row r="939" ht="12.75"/>
    <row r="940" ht="12.75"/>
    <row r="941" ht="12.75"/>
    <row r="942" ht="12.75"/>
    <row r="943" ht="12.75"/>
    <row r="944" ht="12.75"/>
    <row r="945" ht="12.75"/>
    <row r="946" ht="12.75"/>
    <row r="947" ht="12.75"/>
    <row r="948" ht="12.75"/>
    <row r="949" ht="12.75"/>
    <row r="950" ht="12.75"/>
    <row r="951" ht="12.75"/>
    <row r="952" ht="12.75"/>
    <row r="953" ht="12.75"/>
    <row r="954" ht="12.75"/>
    <row r="955" ht="12.75"/>
    <row r="956" ht="12.75"/>
    <row r="957" ht="12.75"/>
    <row r="958" ht="12.75"/>
    <row r="959" ht="12.75"/>
    <row r="960" ht="12.75"/>
    <row r="961" ht="12.75"/>
    <row r="962" ht="12.75"/>
    <row r="963" ht="12.75"/>
    <row r="964" ht="12.75"/>
    <row r="965" ht="12.75"/>
    <row r="966" ht="12.75"/>
    <row r="967" ht="12.75"/>
    <row r="968" ht="12.75"/>
    <row r="969" ht="12.75"/>
    <row r="970" ht="12.75"/>
    <row r="971" ht="12.75"/>
    <row r="972" ht="12.75"/>
    <row r="973" ht="12.75"/>
    <row r="974" ht="12.75"/>
    <row r="975" ht="12.75"/>
    <row r="976" ht="12.75"/>
    <row r="977" ht="12.75"/>
    <row r="978" ht="12.75"/>
    <row r="979" ht="12.75"/>
    <row r="980" ht="12.75"/>
    <row r="981" ht="12.75"/>
    <row r="982" ht="12.75"/>
    <row r="983" ht="12.75"/>
    <row r="984" ht="12.75"/>
    <row r="985" ht="12.75"/>
    <row r="986" ht="12.75"/>
    <row r="987" ht="12.75"/>
    <row r="988" ht="12.75"/>
    <row r="989" ht="12.75"/>
    <row r="990" ht="12.75"/>
    <row r="991" ht="12.75"/>
    <row r="992" ht="12.75"/>
    <row r="993" ht="12.75"/>
    <row r="994" ht="12.75"/>
    <row r="995" ht="12.75"/>
    <row r="996" ht="12.75"/>
    <row r="997" ht="12.75"/>
    <row r="998" ht="12.75"/>
    <row r="999" ht="12.75"/>
    <row r="1000" ht="12.7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8E7CC3"/>
    <outlinePr summaryBelow="0" summaryRight="0"/>
  </sheetPr>
  <dimension ref="A1:U1000"/>
  <sheetViews>
    <sheetView workbookViewId="0">
      <pane ySplit="1" topLeftCell="A2" activePane="bottomLeft" state="frozen"/>
      <selection pane="bottomLeft" activeCell="A3" sqref="A3"/>
    </sheetView>
  </sheetViews>
  <sheetFormatPr defaultColWidth="14.42578125" defaultRowHeight="15" customHeight="1"/>
  <cols>
    <col min="5" max="5" width="72.5703125" customWidth="1"/>
    <col min="6" max="6" width="43.140625" customWidth="1"/>
  </cols>
  <sheetData>
    <row r="1" spans="1:21" ht="15" customHeight="1">
      <c r="A1" s="10" t="str">
        <f ca="1">IFERROR(__xludf.DUMMYFUNCTION("query('SCRIPT ANALYSIS TOOL'!1:970, ""select * where D='Sound'"", 1)"),"ACT")</f>
        <v>ACT</v>
      </c>
      <c r="B1" s="10" t="str">
        <f ca="1">IFERROR(__xludf.DUMMYFUNCTION("""COMPUTED_VALUE"""),"SCENE")</f>
        <v>SCENE</v>
      </c>
      <c r="C1" s="10" t="str">
        <f ca="1">IFERROR(__xludf.DUMMYFUNCTION("""COMPUTED_VALUE"""),"PAGE")</f>
        <v>PAGE</v>
      </c>
      <c r="D1" s="25" t="str">
        <f ca="1">IFERROR(__xludf.DUMMYFUNCTION("""COMPUTED_VALUE"""),"ELEMENT")</f>
        <v>ELEMENT</v>
      </c>
      <c r="E1" s="12" t="str">
        <f ca="1">IFERROR(__xludf.DUMMYFUNCTION("""COMPUTED_VALUE"""),"CAPTURE")</f>
        <v>CAPTURE</v>
      </c>
      <c r="F1" s="12" t="str">
        <f ca="1">IFERROR(__xludf.DUMMYFUNCTION("""COMPUTED_VALUE"""),"STATUS")</f>
        <v>STATUS</v>
      </c>
      <c r="G1" s="14" t="str">
        <f ca="1">IFERROR(__xludf.DUMMYFUNCTION("""COMPUTED_VALUE"""),"")</f>
        <v/>
      </c>
      <c r="H1" s="14" t="str">
        <f ca="1">IFERROR(__xludf.DUMMYFUNCTION("""COMPUTED_VALUE"""),"")</f>
        <v/>
      </c>
      <c r="I1" s="14" t="str">
        <f ca="1">IFERROR(__xludf.DUMMYFUNCTION("""COMPUTED_VALUE"""),"")</f>
        <v/>
      </c>
      <c r="J1" s="14" t="str">
        <f ca="1">IFERROR(__xludf.DUMMYFUNCTION("""COMPUTED_VALUE"""),"")</f>
        <v/>
      </c>
      <c r="K1" s="14" t="str">
        <f ca="1">IFERROR(__xludf.DUMMYFUNCTION("""COMPUTED_VALUE"""),"")</f>
        <v/>
      </c>
      <c r="L1" s="14" t="str">
        <f ca="1">IFERROR(__xludf.DUMMYFUNCTION("""COMPUTED_VALUE"""),"")</f>
        <v/>
      </c>
      <c r="M1" s="14" t="str">
        <f ca="1">IFERROR(__xludf.DUMMYFUNCTION("""COMPUTED_VALUE"""),"")</f>
        <v/>
      </c>
      <c r="N1" s="14" t="str">
        <f ca="1">IFERROR(__xludf.DUMMYFUNCTION("""COMPUTED_VALUE"""),"")</f>
        <v/>
      </c>
      <c r="O1" s="14" t="str">
        <f ca="1">IFERROR(__xludf.DUMMYFUNCTION("""COMPUTED_VALUE"""),"")</f>
        <v/>
      </c>
      <c r="P1" s="14" t="str">
        <f ca="1">IFERROR(__xludf.DUMMYFUNCTION("""COMPUTED_VALUE"""),"")</f>
        <v/>
      </c>
      <c r="Q1" s="14" t="str">
        <f ca="1">IFERROR(__xludf.DUMMYFUNCTION("""COMPUTED_VALUE"""),"")</f>
        <v/>
      </c>
      <c r="R1" s="14" t="str">
        <f ca="1">IFERROR(__xludf.DUMMYFUNCTION("""COMPUTED_VALUE"""),"")</f>
        <v/>
      </c>
      <c r="S1" s="14" t="str">
        <f ca="1">IFERROR(__xludf.DUMMYFUNCTION("""COMPUTED_VALUE"""),"")</f>
        <v/>
      </c>
      <c r="T1" s="14" t="str">
        <f ca="1">IFERROR(__xludf.DUMMYFUNCTION("""COMPUTED_VALUE"""),"")</f>
        <v/>
      </c>
      <c r="U1" s="14" t="str">
        <f ca="1">IFERROR(__xludf.DUMMYFUNCTION("""COMPUTED_VALUE"""),"")</f>
        <v/>
      </c>
    </row>
    <row r="2" spans="1:21" ht="15" customHeight="1">
      <c r="A2" s="14" t="str" cm="1">
        <f t="array" ref="A2:F37">_xlfn._xlws.FILTER('SCRIPT ANALYSIS TOOL'!A:F, 'SCRIPT ANALYSIS TOOL'!D:D="SOUND")</f>
        <v>Pre-Show</v>
      </c>
      <c r="B2" s="14" t="str">
        <v>Pre-Show</v>
      </c>
      <c r="C2" s="14">
        <v>0</v>
      </c>
      <c r="D2" s="26" t="str">
        <v>Sound</v>
      </c>
      <c r="E2" s="16" t="str">
        <v>Depression-era songs playing as audience enters</v>
      </c>
      <c r="F2" s="14" t="str">
        <v>In Progress</v>
      </c>
      <c r="G2" s="14"/>
      <c r="H2" s="14"/>
      <c r="I2" s="14"/>
      <c r="J2" s="14"/>
      <c r="K2" s="14"/>
      <c r="L2" s="14"/>
      <c r="M2" s="14"/>
      <c r="N2" s="14"/>
      <c r="O2" s="14"/>
      <c r="P2" s="14"/>
      <c r="Q2" s="14"/>
      <c r="R2" s="14"/>
      <c r="S2" s="14"/>
      <c r="T2" s="14"/>
      <c r="U2" s="14"/>
    </row>
    <row r="3" spans="1:21" ht="15" customHeight="1">
      <c r="A3" s="14" t="str">
        <v>Pre-Show</v>
      </c>
      <c r="B3" s="14" t="str">
        <v>Pre-Show</v>
      </c>
      <c r="C3" s="14">
        <v>0</v>
      </c>
      <c r="D3" s="26" t="str">
        <v>Sound</v>
      </c>
      <c r="E3" s="16" t="str">
        <v>NYC street vendors calls mixed with period radio clips</v>
      </c>
      <c r="F3" s="14">
        <v>0</v>
      </c>
      <c r="G3" s="14"/>
      <c r="H3" s="14"/>
      <c r="I3" s="14"/>
      <c r="J3" s="14"/>
      <c r="K3" s="14"/>
      <c r="L3" s="14"/>
      <c r="M3" s="14"/>
      <c r="N3" s="14"/>
      <c r="O3" s="14"/>
      <c r="P3" s="14"/>
      <c r="Q3" s="14"/>
      <c r="R3" s="14"/>
      <c r="S3" s="14"/>
      <c r="T3" s="14"/>
      <c r="U3" s="14"/>
    </row>
    <row r="4" spans="1:21" ht="15" customHeight="1">
      <c r="A4" s="14">
        <v>1</v>
      </c>
      <c r="B4" s="14">
        <v>1</v>
      </c>
      <c r="C4" s="14">
        <v>1</v>
      </c>
      <c r="D4" s="26" t="str">
        <v>Sound</v>
      </c>
      <c r="E4" s="16" t="str">
        <v>Clock ticking before "Maybe" begins</v>
      </c>
      <c r="F4" s="14">
        <v>0</v>
      </c>
      <c r="G4" s="14"/>
      <c r="H4" s="14"/>
      <c r="I4" s="14"/>
      <c r="J4" s="14"/>
      <c r="K4" s="14"/>
      <c r="L4" s="14"/>
      <c r="M4" s="14"/>
      <c r="N4" s="14"/>
      <c r="O4" s="14"/>
      <c r="P4" s="14"/>
      <c r="Q4" s="14"/>
      <c r="R4" s="14"/>
      <c r="S4" s="14"/>
      <c r="T4" s="14"/>
      <c r="U4" s="14"/>
    </row>
    <row r="5" spans="1:21" ht="15" customHeight="1">
      <c r="A5" s="14">
        <v>1</v>
      </c>
      <c r="B5" s="14">
        <v>1</v>
      </c>
      <c r="C5" s="14">
        <v>5</v>
      </c>
      <c r="D5" s="26" t="str">
        <v>Sound</v>
      </c>
      <c r="E5" s="16" t="str">
        <v>Creaking floorboards for Annie's careful movements</v>
      </c>
      <c r="F5" s="14">
        <v>0</v>
      </c>
      <c r="G5" s="14"/>
      <c r="H5" s="14"/>
      <c r="I5" s="14"/>
      <c r="J5" s="14"/>
      <c r="K5" s="14"/>
      <c r="L5" s="14"/>
      <c r="M5" s="14"/>
      <c r="N5" s="14"/>
      <c r="O5" s="14"/>
      <c r="P5" s="14"/>
      <c r="Q5" s="14"/>
      <c r="R5" s="14"/>
      <c r="S5" s="14"/>
      <c r="T5" s="14"/>
      <c r="U5" s="14"/>
    </row>
    <row r="6" spans="1:21" ht="15" customHeight="1">
      <c r="A6" s="14">
        <v>1</v>
      </c>
      <c r="B6" s="14">
        <v>1</v>
      </c>
      <c r="C6" s="14">
        <v>6</v>
      </c>
      <c r="D6" s="26" t="str">
        <v>Sound</v>
      </c>
      <c r="E6" s="16" t="str">
        <v>Creaky Door</v>
      </c>
      <c r="F6" s="14">
        <v>0</v>
      </c>
      <c r="G6" s="14"/>
      <c r="H6" s="14"/>
      <c r="I6" s="14"/>
      <c r="J6" s="14"/>
      <c r="K6" s="14"/>
      <c r="L6" s="14"/>
      <c r="M6" s="14"/>
      <c r="N6" s="14"/>
      <c r="O6" s="14"/>
      <c r="P6" s="14"/>
      <c r="Q6" s="14"/>
      <c r="R6" s="14"/>
      <c r="S6" s="14"/>
      <c r="T6" s="14"/>
      <c r="U6" s="14"/>
    </row>
    <row r="7" spans="1:21" ht="15" customHeight="1">
      <c r="A7" s="14">
        <v>1</v>
      </c>
      <c r="B7" s="14">
        <v>1</v>
      </c>
      <c r="C7" s="14">
        <v>9</v>
      </c>
      <c r="D7" s="26" t="str">
        <v>Sound</v>
      </c>
      <c r="E7" s="16" t="str">
        <v>Thunderclap when Miss Hannigan first enters</v>
      </c>
      <c r="F7" s="14">
        <v>0</v>
      </c>
      <c r="G7" s="14"/>
      <c r="H7" s="14"/>
      <c r="I7" s="14"/>
      <c r="J7" s="14"/>
      <c r="K7" s="14"/>
      <c r="L7" s="14"/>
      <c r="M7" s="14"/>
      <c r="N7" s="14"/>
      <c r="O7" s="14"/>
      <c r="P7" s="14"/>
      <c r="Q7" s="14"/>
      <c r="R7" s="14"/>
      <c r="S7" s="14"/>
      <c r="T7" s="14"/>
      <c r="U7" s="14"/>
    </row>
    <row r="8" spans="1:21" ht="15" customHeight="1">
      <c r="A8" s="14">
        <v>1</v>
      </c>
      <c r="B8" s="14">
        <v>2</v>
      </c>
      <c r="C8" s="14">
        <v>13</v>
      </c>
      <c r="D8" s="26" t="str">
        <v>Sound</v>
      </c>
      <c r="E8" s="16" t="str">
        <v>Whistle effect for Hannigan's disciplinary moments</v>
      </c>
      <c r="F8" s="14">
        <v>0</v>
      </c>
      <c r="G8" s="14"/>
      <c r="H8" s="14"/>
      <c r="I8" s="14"/>
      <c r="J8" s="14"/>
      <c r="K8" s="14"/>
      <c r="L8" s="14"/>
      <c r="M8" s="14"/>
      <c r="N8" s="14"/>
      <c r="O8" s="14"/>
      <c r="P8" s="14"/>
      <c r="Q8" s="14"/>
      <c r="R8" s="14"/>
      <c r="S8" s="14"/>
      <c r="T8" s="14"/>
      <c r="U8" s="14"/>
    </row>
    <row r="9" spans="1:21" ht="15" customHeight="1">
      <c r="A9" s="14">
        <v>1</v>
      </c>
      <c r="B9" s="14">
        <v>2</v>
      </c>
      <c r="C9" s="14">
        <v>18</v>
      </c>
      <c r="D9" s="26" t="str">
        <v>Sound</v>
      </c>
      <c r="E9" s="16" t="str">
        <v>Alarm bell for orphan escape</v>
      </c>
      <c r="F9" s="14">
        <v>0</v>
      </c>
      <c r="G9" s="14"/>
      <c r="H9" s="14"/>
      <c r="I9" s="14"/>
      <c r="J9" s="14"/>
      <c r="K9" s="14"/>
      <c r="L9" s="14"/>
      <c r="M9" s="14"/>
      <c r="N9" s="14"/>
      <c r="O9" s="14"/>
      <c r="P9" s="14"/>
      <c r="Q9" s="14"/>
      <c r="R9" s="14"/>
      <c r="S9" s="14"/>
      <c r="T9" s="14"/>
      <c r="U9" s="14"/>
    </row>
    <row r="10" spans="1:21" ht="15" customHeight="1">
      <c r="A10" s="14">
        <v>1</v>
      </c>
      <c r="B10" s="14">
        <v>3</v>
      </c>
      <c r="C10" s="14">
        <v>22</v>
      </c>
      <c r="D10" s="26" t="str">
        <v>Sound</v>
      </c>
      <c r="E10" s="16" t="str">
        <v>NYC street sounds - car horns, vendors</v>
      </c>
      <c r="F10" s="14">
        <v>0</v>
      </c>
      <c r="G10" s="14"/>
      <c r="H10" s="14"/>
      <c r="I10" s="14"/>
      <c r="J10" s="14"/>
      <c r="K10" s="14"/>
      <c r="L10" s="14"/>
      <c r="M10" s="14"/>
      <c r="N10" s="14"/>
      <c r="O10" s="14"/>
      <c r="P10" s="14"/>
      <c r="Q10" s="14"/>
      <c r="R10" s="14"/>
      <c r="S10" s="14"/>
      <c r="T10" s="14"/>
      <c r="U10" s="14"/>
    </row>
    <row r="11" spans="1:21" ht="15" customHeight="1">
      <c r="A11" s="14">
        <v>1</v>
      </c>
      <c r="B11" s="14">
        <v>4</v>
      </c>
      <c r="C11" s="14">
        <v>24</v>
      </c>
      <c r="D11" s="26" t="str">
        <v>Sound</v>
      </c>
      <c r="E11" s="16" t="str">
        <v>Police whistle for officer chase scene</v>
      </c>
      <c r="F11" s="14">
        <v>0</v>
      </c>
      <c r="G11" s="14"/>
      <c r="H11" s="14"/>
      <c r="I11" s="14"/>
      <c r="J11" s="14"/>
      <c r="K11" s="14"/>
      <c r="L11" s="14"/>
      <c r="M11" s="14"/>
      <c r="N11" s="14"/>
      <c r="O11" s="14"/>
      <c r="P11" s="14"/>
      <c r="Q11" s="14"/>
      <c r="R11" s="14"/>
      <c r="S11" s="14"/>
      <c r="T11" s="14"/>
      <c r="U11" s="14"/>
    </row>
    <row r="12" spans="1:21" ht="15" customHeight="1">
      <c r="A12" s="14">
        <v>1</v>
      </c>
      <c r="B12" s="14">
        <v>4</v>
      </c>
      <c r="C12" s="14">
        <v>31</v>
      </c>
      <c r="D12" s="26" t="str">
        <v>Sound</v>
      </c>
      <c r="E12" s="16" t="str">
        <v>Elegant doorbell for Warbucks mansion</v>
      </c>
      <c r="F12" s="14">
        <v>0</v>
      </c>
      <c r="G12" s="14"/>
      <c r="H12" s="14"/>
      <c r="I12" s="14"/>
      <c r="J12" s="14"/>
      <c r="K12" s="14"/>
      <c r="L12" s="14"/>
      <c r="M12" s="14"/>
      <c r="N12" s="14"/>
      <c r="O12" s="14"/>
      <c r="P12" s="14"/>
      <c r="Q12" s="14"/>
      <c r="R12" s="14"/>
      <c r="S12" s="14"/>
      <c r="T12" s="14"/>
      <c r="U12" s="14"/>
    </row>
    <row r="13" spans="1:21" ht="15" customHeight="1">
      <c r="A13" s="14">
        <v>1</v>
      </c>
      <c r="B13" s="14">
        <v>5</v>
      </c>
      <c r="C13" s="14">
        <v>39</v>
      </c>
      <c r="D13" s="26" t="str">
        <v>Sound</v>
      </c>
      <c r="E13" s="16" t="str">
        <v>Classical music playing from phonograph</v>
      </c>
      <c r="F13" s="14">
        <v>0</v>
      </c>
      <c r="G13" s="14"/>
      <c r="H13" s="14"/>
      <c r="I13" s="14"/>
      <c r="J13" s="14"/>
      <c r="K13" s="14"/>
      <c r="L13" s="14"/>
      <c r="M13" s="14"/>
      <c r="N13" s="14"/>
      <c r="O13" s="14"/>
      <c r="P13" s="14"/>
      <c r="Q13" s="14"/>
      <c r="R13" s="14"/>
      <c r="S13" s="14"/>
      <c r="T13" s="14"/>
      <c r="U13" s="14"/>
    </row>
    <row r="14" spans="1:21" ht="15" customHeight="1">
      <c r="A14" s="14">
        <v>1</v>
      </c>
      <c r="B14" s="14">
        <v>6</v>
      </c>
      <c r="C14" s="14">
        <v>44</v>
      </c>
      <c r="D14" s="26" t="str">
        <v>Sound</v>
      </c>
      <c r="E14" s="16" t="str">
        <v>Telephone rings with period bell sound</v>
      </c>
      <c r="F14" s="14">
        <v>0</v>
      </c>
      <c r="G14" s="14"/>
      <c r="H14" s="14"/>
      <c r="I14" s="14"/>
      <c r="J14" s="14"/>
      <c r="K14" s="14"/>
      <c r="L14" s="14"/>
      <c r="M14" s="14"/>
      <c r="N14" s="14"/>
      <c r="O14" s="14"/>
      <c r="P14" s="14"/>
      <c r="Q14" s="14"/>
      <c r="R14" s="14"/>
      <c r="S14" s="14"/>
      <c r="T14" s="14"/>
      <c r="U14" s="14"/>
    </row>
    <row r="15" spans="1:21" ht="15" customHeight="1">
      <c r="A15" s="14">
        <v>1</v>
      </c>
      <c r="B15" s="14">
        <v>7</v>
      </c>
      <c r="C15" s="14">
        <v>49</v>
      </c>
      <c r="D15" s="26" t="str">
        <v>Sound</v>
      </c>
      <c r="E15" s="16" t="str">
        <v>Traffic and city ambience gradually increasing</v>
      </c>
      <c r="F15" s="14">
        <v>0</v>
      </c>
      <c r="G15" s="14"/>
      <c r="H15" s="14"/>
      <c r="I15" s="14"/>
      <c r="J15" s="14"/>
      <c r="K15" s="14"/>
      <c r="L15" s="14"/>
      <c r="M15" s="14"/>
      <c r="N15" s="14"/>
      <c r="O15" s="14"/>
      <c r="P15" s="14"/>
      <c r="Q15" s="14"/>
      <c r="R15" s="14"/>
      <c r="S15" s="14"/>
      <c r="T15" s="14"/>
      <c r="U15" s="14"/>
    </row>
    <row r="16" spans="1:21" ht="15" customHeight="1">
      <c r="A16" s="14" t="str">
        <v>Intermission</v>
      </c>
      <c r="B16" s="14" t="str">
        <v>Intermission</v>
      </c>
      <c r="C16" s="14">
        <v>79</v>
      </c>
      <c r="D16" s="26" t="str">
        <v>Sound</v>
      </c>
      <c r="E16" s="16" t="str">
        <v>1930s jazz recordings during intermission</v>
      </c>
      <c r="F16" s="14">
        <v>0</v>
      </c>
      <c r="G16" s="14"/>
      <c r="H16" s="14"/>
      <c r="I16" s="14"/>
      <c r="J16" s="14"/>
      <c r="K16" s="14"/>
      <c r="L16" s="14"/>
      <c r="M16" s="14"/>
      <c r="N16" s="14"/>
      <c r="O16" s="14"/>
      <c r="P16" s="14"/>
      <c r="Q16" s="14"/>
      <c r="R16" s="14"/>
      <c r="S16" s="14"/>
      <c r="T16" s="14"/>
      <c r="U16" s="14"/>
    </row>
    <row r="17" spans="1:21" ht="15" customHeight="1">
      <c r="A17" s="14">
        <v>2</v>
      </c>
      <c r="B17" s="14">
        <v>1</v>
      </c>
      <c r="C17" s="14">
        <v>55</v>
      </c>
      <c r="D17" s="26" t="str">
        <v>Sound</v>
      </c>
      <c r="E17" s="16" t="str">
        <v>Radio static and tuning for broadcast scene</v>
      </c>
      <c r="F17" s="14">
        <v>0</v>
      </c>
      <c r="G17" s="14"/>
      <c r="H17" s="14"/>
      <c r="I17" s="14"/>
      <c r="J17" s="14"/>
      <c r="K17" s="14"/>
      <c r="L17" s="14"/>
      <c r="M17" s="14"/>
      <c r="N17" s="14"/>
      <c r="O17" s="14"/>
      <c r="P17" s="14"/>
      <c r="Q17" s="14"/>
      <c r="R17" s="14"/>
      <c r="S17" s="14"/>
      <c r="T17" s="14"/>
      <c r="U17" s="14"/>
    </row>
    <row r="18" spans="1:21" ht="15" customHeight="1">
      <c r="A18" s="14">
        <v>2</v>
      </c>
      <c r="B18" s="14">
        <v>2</v>
      </c>
      <c r="C18" s="14">
        <v>62</v>
      </c>
      <c r="D18" s="26" t="str">
        <v>Sound</v>
      </c>
      <c r="E18" s="16" t="str">
        <v>Official presidential music cue</v>
      </c>
      <c r="F18" s="14">
        <v>0</v>
      </c>
      <c r="G18" s="14"/>
      <c r="H18" s="14"/>
      <c r="I18" s="14"/>
      <c r="J18" s="14"/>
      <c r="K18" s="14"/>
      <c r="L18" s="14"/>
      <c r="M18" s="14"/>
      <c r="N18" s="14"/>
      <c r="O18" s="14"/>
      <c r="P18" s="14"/>
      <c r="Q18" s="14"/>
      <c r="R18" s="14"/>
      <c r="S18" s="14"/>
      <c r="T18" s="14"/>
      <c r="U18" s="14"/>
    </row>
    <row r="19" spans="1:21" ht="15" customHeight="1">
      <c r="A19" s="14">
        <v>2</v>
      </c>
      <c r="B19" s="14">
        <v>3</v>
      </c>
      <c r="C19" s="14">
        <v>68</v>
      </c>
      <c r="D19" s="26" t="str">
        <v>Sound</v>
      </c>
      <c r="E19" s="16" t="str">
        <v>"Easy Street" reprise with darker undertones</v>
      </c>
      <c r="F19" s="14">
        <v>0</v>
      </c>
      <c r="G19" s="14"/>
      <c r="H19" s="14"/>
      <c r="I19" s="14"/>
      <c r="J19" s="14"/>
      <c r="K19" s="14"/>
      <c r="L19" s="14"/>
      <c r="M19" s="14"/>
      <c r="N19" s="14"/>
      <c r="O19" s="14"/>
      <c r="P19" s="14"/>
      <c r="Q19" s="14"/>
      <c r="R19" s="14"/>
      <c r="S19" s="14"/>
      <c r="T19" s="14"/>
      <c r="U19" s="14"/>
    </row>
    <row r="20" spans="1:21" ht="15" customHeight="1">
      <c r="A20" s="14">
        <v>2</v>
      </c>
      <c r="B20" s="14">
        <v>4</v>
      </c>
      <c r="C20" s="14">
        <v>70</v>
      </c>
      <c r="D20" s="26" t="str">
        <v>Sound</v>
      </c>
      <c r="E20" s="16" t="str">
        <v>"Tomorrow" - echo effect on final note</v>
      </c>
      <c r="F20" s="14">
        <v>0</v>
      </c>
      <c r="G20" s="14"/>
      <c r="H20" s="14"/>
      <c r="I20" s="14"/>
      <c r="J20" s="14"/>
      <c r="K20" s="14"/>
      <c r="L20" s="14"/>
      <c r="M20" s="14"/>
      <c r="N20" s="14"/>
      <c r="O20" s="14"/>
      <c r="P20" s="14"/>
      <c r="Q20" s="14"/>
      <c r="R20" s="14"/>
      <c r="S20" s="14"/>
      <c r="T20" s="14"/>
      <c r="U20" s="14"/>
    </row>
    <row r="21" spans="1:21" ht="15" customHeight="1">
      <c r="A21" s="14">
        <v>2</v>
      </c>
      <c r="B21" s="14">
        <v>4</v>
      </c>
      <c r="C21" s="14">
        <v>74</v>
      </c>
      <c r="D21" s="26" t="str">
        <v>Sound</v>
      </c>
      <c r="E21" s="16" t="str">
        <v>Doorbell interrupting celebratory moment</v>
      </c>
      <c r="F21" s="14">
        <v>0</v>
      </c>
      <c r="G21" s="14"/>
      <c r="H21" s="14"/>
      <c r="I21" s="14"/>
      <c r="J21" s="14"/>
      <c r="K21" s="14"/>
      <c r="L21" s="14"/>
      <c r="M21" s="14"/>
      <c r="N21" s="14"/>
      <c r="O21" s="14"/>
      <c r="P21" s="14"/>
      <c r="Q21" s="14"/>
      <c r="R21" s="14"/>
      <c r="S21" s="14"/>
      <c r="T21" s="14"/>
      <c r="U21" s="14"/>
    </row>
    <row r="22" spans="1:21" ht="15" customHeight="1">
      <c r="A22" s="14">
        <v>2</v>
      </c>
      <c r="B22" s="14">
        <v>5</v>
      </c>
      <c r="C22" s="14">
        <v>79</v>
      </c>
      <c r="D22" s="26" t="str">
        <v>Sound</v>
      </c>
      <c r="E22" s="16" t="str">
        <v>Ominous underscoring for Rooster/Lily scene</v>
      </c>
      <c r="F22" s="14">
        <v>0</v>
      </c>
      <c r="G22" s="14"/>
      <c r="H22" s="14"/>
      <c r="I22" s="14"/>
      <c r="J22" s="14"/>
      <c r="K22" s="14"/>
      <c r="L22" s="14"/>
      <c r="M22" s="14"/>
      <c r="N22" s="14"/>
      <c r="O22" s="14"/>
      <c r="P22" s="14"/>
      <c r="Q22" s="14"/>
      <c r="R22" s="14"/>
      <c r="S22" s="14"/>
      <c r="T22" s="14"/>
      <c r="U22" s="14"/>
    </row>
    <row r="23" spans="1:21" ht="15" customHeight="1">
      <c r="A23" s="14">
        <v>2</v>
      </c>
      <c r="B23" s="14">
        <v>5</v>
      </c>
      <c r="C23" s="14">
        <v>84</v>
      </c>
      <c r="D23" s="26" t="str">
        <v>Sound</v>
      </c>
      <c r="E23" s="16" t="str">
        <v>Sad underscoring as Annie leaves</v>
      </c>
      <c r="F23" s="14">
        <v>0</v>
      </c>
      <c r="G23" s="14"/>
      <c r="H23" s="14"/>
      <c r="I23" s="14"/>
      <c r="J23" s="14"/>
      <c r="K23" s="14"/>
      <c r="L23" s="14"/>
      <c r="M23" s="14"/>
      <c r="N23" s="14"/>
      <c r="O23" s="14"/>
      <c r="P23" s="14"/>
      <c r="Q23" s="14"/>
      <c r="R23" s="14"/>
      <c r="S23" s="14"/>
      <c r="T23" s="14"/>
      <c r="U23" s="14"/>
    </row>
    <row r="24" spans="1:21" ht="15" customHeight="1">
      <c r="A24" s="14">
        <v>2</v>
      </c>
      <c r="B24" s="14">
        <v>6</v>
      </c>
      <c r="C24" s="14">
        <v>89</v>
      </c>
      <c r="D24" s="26" t="str">
        <v>Sound</v>
      </c>
      <c r="E24" s="16" t="str">
        <v>Phone ringing with urgent news</v>
      </c>
      <c r="F24" s="14">
        <v>0</v>
      </c>
      <c r="G24" s="14"/>
      <c r="H24" s="14"/>
      <c r="I24" s="14"/>
      <c r="J24" s="14"/>
      <c r="K24" s="14"/>
      <c r="L24" s="14"/>
      <c r="M24" s="14"/>
      <c r="N24" s="14"/>
      <c r="O24" s="14"/>
      <c r="P24" s="14"/>
      <c r="Q24" s="14"/>
      <c r="R24" s="14"/>
      <c r="S24" s="14"/>
      <c r="T24" s="14"/>
      <c r="U24" s="14"/>
    </row>
    <row r="25" spans="1:21" ht="15" customHeight="1">
      <c r="A25" s="14">
        <v>2</v>
      </c>
      <c r="B25" s="14">
        <v>6</v>
      </c>
      <c r="C25" s="14">
        <v>93</v>
      </c>
      <c r="D25" s="26" t="str">
        <v>Sound</v>
      </c>
      <c r="E25" s="16" t="str">
        <v>Transition music building suspense</v>
      </c>
      <c r="F25" s="14">
        <v>0</v>
      </c>
      <c r="G25" s="14"/>
      <c r="H25" s="14"/>
      <c r="I25" s="14"/>
      <c r="J25" s="14"/>
      <c r="K25" s="14"/>
      <c r="L25" s="14"/>
      <c r="M25" s="14"/>
      <c r="N25" s="14"/>
      <c r="O25" s="14"/>
      <c r="P25" s="14"/>
      <c r="Q25" s="14"/>
      <c r="R25" s="14"/>
      <c r="S25" s="14"/>
      <c r="T25" s="14"/>
      <c r="U25" s="14"/>
    </row>
    <row r="26" spans="1:21" ht="15" customHeight="1">
      <c r="A26" s="14">
        <v>3</v>
      </c>
      <c r="B26" s="14">
        <v>1</v>
      </c>
      <c r="C26" s="14">
        <v>97</v>
      </c>
      <c r="D26" s="26" t="str">
        <v>Sound</v>
      </c>
      <c r="E26" s="16" t="str">
        <v>Distant police sirens growing closer</v>
      </c>
      <c r="F26" s="14">
        <v>0</v>
      </c>
      <c r="G26" s="14"/>
      <c r="H26" s="14"/>
      <c r="I26" s="14"/>
      <c r="J26" s="14"/>
      <c r="K26" s="14"/>
      <c r="L26" s="14"/>
      <c r="M26" s="14"/>
      <c r="N26" s="14"/>
      <c r="O26" s="14"/>
      <c r="P26" s="14"/>
      <c r="Q26" s="14"/>
      <c r="R26" s="14"/>
      <c r="S26" s="14"/>
      <c r="T26" s="14"/>
      <c r="U26" s="14"/>
    </row>
    <row r="27" spans="1:21" ht="15" customHeight="1">
      <c r="A27" s="14">
        <v>3</v>
      </c>
      <c r="B27" s="14">
        <v>1</v>
      </c>
      <c r="C27" s="14">
        <v>102</v>
      </c>
      <c r="D27" s="26" t="str">
        <v>Sound</v>
      </c>
      <c r="E27" s="16" t="str">
        <v>Thunder rumbling for dramatic tension</v>
      </c>
      <c r="F27" s="14">
        <v>0</v>
      </c>
      <c r="G27" s="14"/>
      <c r="H27" s="14"/>
      <c r="I27" s="14"/>
      <c r="J27" s="14"/>
      <c r="K27" s="14"/>
      <c r="L27" s="14"/>
      <c r="M27" s="14"/>
      <c r="N27" s="14"/>
      <c r="O27" s="14"/>
      <c r="P27" s="14"/>
      <c r="Q27" s="14"/>
      <c r="R27" s="14"/>
      <c r="S27" s="14"/>
      <c r="T27" s="14"/>
      <c r="U27" s="14"/>
    </row>
    <row r="28" spans="1:21" ht="15" customHeight="1">
      <c r="A28" s="14">
        <v>3</v>
      </c>
      <c r="B28" s="14">
        <v>1</v>
      </c>
      <c r="C28" s="14">
        <v>107</v>
      </c>
      <c r="D28" s="26" t="str">
        <v>Sound</v>
      </c>
      <c r="E28" s="16" t="str">
        <v>Police whistles and commands during rescue</v>
      </c>
      <c r="F28" s="14">
        <v>0</v>
      </c>
      <c r="G28" s="14"/>
      <c r="H28" s="14"/>
      <c r="I28" s="14"/>
      <c r="J28" s="14"/>
      <c r="K28" s="14"/>
      <c r="L28" s="14"/>
      <c r="M28" s="14"/>
      <c r="N28" s="14"/>
      <c r="O28" s="14"/>
      <c r="P28" s="14"/>
      <c r="Q28" s="14"/>
      <c r="R28" s="14"/>
      <c r="S28" s="14"/>
      <c r="T28" s="14"/>
      <c r="U28" s="14"/>
    </row>
    <row r="29" spans="1:21" ht="15" customHeight="1">
      <c r="A29" s="14">
        <v>3</v>
      </c>
      <c r="B29" s="14">
        <v>2</v>
      </c>
      <c r="C29" s="14">
        <v>112</v>
      </c>
      <c r="D29" s="26" t="str">
        <v>Sound</v>
      </c>
      <c r="E29" s="16" t="str">
        <v>Celebratory music cues</v>
      </c>
      <c r="F29" s="14">
        <v>0</v>
      </c>
      <c r="G29" s="14"/>
      <c r="H29" s="14"/>
      <c r="I29" s="14"/>
      <c r="J29" s="14"/>
      <c r="K29" s="14"/>
      <c r="L29" s="14"/>
      <c r="M29" s="14"/>
      <c r="N29" s="14"/>
      <c r="O29" s="14"/>
      <c r="P29" s="14"/>
      <c r="Q29" s="14"/>
      <c r="R29" s="14"/>
      <c r="S29" s="14"/>
      <c r="T29" s="14"/>
      <c r="U29" s="14"/>
    </row>
    <row r="30" spans="1:21" ht="15" customHeight="1">
      <c r="A30" s="14">
        <v>3</v>
      </c>
      <c r="B30" s="14">
        <v>3</v>
      </c>
      <c r="C30" s="14">
        <v>119</v>
      </c>
      <c r="D30" s="26" t="str">
        <v>Sound</v>
      </c>
      <c r="E30" s="16" t="str">
        <v>Christmas music underscoring</v>
      </c>
      <c r="F30" s="14">
        <v>0</v>
      </c>
      <c r="G30" s="14"/>
      <c r="H30" s="14"/>
      <c r="I30" s="14"/>
      <c r="J30" s="14"/>
      <c r="K30" s="14"/>
      <c r="L30" s="14"/>
      <c r="M30" s="14"/>
      <c r="N30" s="14"/>
      <c r="O30" s="14"/>
      <c r="P30" s="14"/>
      <c r="Q30" s="14"/>
      <c r="R30" s="14"/>
      <c r="S30" s="14"/>
      <c r="T30" s="14"/>
      <c r="U30" s="14"/>
    </row>
    <row r="31" spans="1:21" ht="15" customHeight="1">
      <c r="A31" s="14">
        <v>3</v>
      </c>
      <c r="B31" s="14">
        <v>3</v>
      </c>
      <c r="C31" s="14">
        <v>123</v>
      </c>
      <c r="D31" s="26" t="str">
        <v>Sound</v>
      </c>
      <c r="E31" s="16" t="str">
        <v>"A New Deal for Christmas" orchestration</v>
      </c>
      <c r="F31" s="14">
        <v>0</v>
      </c>
      <c r="G31" s="14"/>
      <c r="H31" s="14"/>
      <c r="I31" s="14"/>
      <c r="J31" s="14"/>
      <c r="K31" s="14"/>
      <c r="L31" s="14"/>
      <c r="M31" s="14"/>
      <c r="N31" s="14"/>
      <c r="O31" s="14"/>
      <c r="P31" s="14"/>
      <c r="Q31" s="14"/>
      <c r="R31" s="14"/>
      <c r="S31" s="14"/>
      <c r="T31" s="14"/>
      <c r="U31" s="14"/>
    </row>
    <row r="32" spans="1:21" ht="15" customHeight="1">
      <c r="A32" s="14">
        <v>3</v>
      </c>
      <c r="B32" s="14">
        <v>3</v>
      </c>
      <c r="C32" s="14">
        <v>125</v>
      </c>
      <c r="D32" s="26" t="str">
        <v>Sound</v>
      </c>
      <c r="E32" s="16" t="str">
        <v>Triumphant orchestral swell for reunion scene</v>
      </c>
      <c r="F32" s="14">
        <v>0</v>
      </c>
      <c r="G32" s="14"/>
      <c r="H32" s="14"/>
      <c r="I32" s="14"/>
      <c r="J32" s="14"/>
      <c r="K32" s="14"/>
      <c r="L32" s="14"/>
      <c r="M32" s="14"/>
      <c r="N32" s="14"/>
      <c r="O32" s="14"/>
      <c r="P32" s="14"/>
      <c r="Q32" s="14"/>
      <c r="R32" s="14"/>
      <c r="S32" s="14"/>
      <c r="T32" s="14"/>
      <c r="U32" s="14"/>
    </row>
    <row r="33" spans="1:21" ht="15" customHeight="1">
      <c r="A33" s="14">
        <v>3</v>
      </c>
      <c r="B33" s="14">
        <v>4</v>
      </c>
      <c r="C33" s="14">
        <v>128</v>
      </c>
      <c r="D33" s="26" t="str">
        <v>Sound</v>
      </c>
      <c r="E33" s="16" t="str">
        <v>Final note sustain with applause underscoring</v>
      </c>
      <c r="F33" s="14">
        <v>0</v>
      </c>
      <c r="G33" s="14"/>
      <c r="H33" s="14"/>
      <c r="I33" s="14"/>
      <c r="J33" s="14"/>
      <c r="K33" s="14"/>
      <c r="L33" s="14"/>
      <c r="M33" s="14"/>
      <c r="N33" s="14"/>
      <c r="O33" s="14"/>
      <c r="P33" s="14"/>
      <c r="Q33" s="14"/>
      <c r="R33" s="14"/>
      <c r="S33" s="14"/>
      <c r="T33" s="14"/>
      <c r="U33" s="14"/>
    </row>
    <row r="34" spans="1:21" ht="15" customHeight="1">
      <c r="A34" s="14">
        <v>3</v>
      </c>
      <c r="B34" s="14">
        <v>4</v>
      </c>
      <c r="C34" s="14">
        <v>133</v>
      </c>
      <c r="D34" s="26" t="str">
        <v>Sound</v>
      </c>
      <c r="E34" s="16" t="str">
        <v>"Tomorrow" full company arrangement</v>
      </c>
      <c r="F34" s="14">
        <v>0</v>
      </c>
      <c r="G34" s="14"/>
      <c r="H34" s="14"/>
      <c r="I34" s="14"/>
      <c r="J34" s="14"/>
      <c r="K34" s="14"/>
      <c r="L34" s="14"/>
      <c r="M34" s="14"/>
      <c r="N34" s="14"/>
      <c r="O34" s="14"/>
      <c r="P34" s="14"/>
      <c r="Q34" s="14"/>
      <c r="R34" s="14"/>
      <c r="S34" s="14"/>
      <c r="T34" s="14"/>
      <c r="U34" s="14"/>
    </row>
    <row r="35" spans="1:21" ht="15" customHeight="1">
      <c r="A35" s="14">
        <v>3</v>
      </c>
      <c r="B35" s="14">
        <v>4</v>
      </c>
      <c r="C35" s="14">
        <v>136</v>
      </c>
      <c r="D35" s="26" t="str">
        <v>Sound</v>
      </c>
      <c r="E35" s="16" t="str">
        <v>Bell sound for "And a Happy New Year" line</v>
      </c>
      <c r="F35" s="14">
        <v>0</v>
      </c>
      <c r="G35" s="14"/>
      <c r="H35" s="14"/>
      <c r="I35" s="14"/>
      <c r="J35" s="14"/>
      <c r="K35" s="14"/>
      <c r="L35" s="14"/>
      <c r="M35" s="14"/>
      <c r="N35" s="14"/>
      <c r="O35" s="14"/>
      <c r="P35" s="14"/>
      <c r="Q35" s="14"/>
      <c r="R35" s="14"/>
      <c r="S35" s="14"/>
      <c r="T35" s="14"/>
      <c r="U35" s="14"/>
    </row>
    <row r="36" spans="1:21">
      <c r="A36" s="14">
        <v>3</v>
      </c>
      <c r="B36" s="14">
        <v>4</v>
      </c>
      <c r="C36" s="14">
        <v>139</v>
      </c>
      <c r="D36" s="26" t="str">
        <v>Sound</v>
      </c>
      <c r="E36" s="16" t="str">
        <v>Final chord with snow effect sound</v>
      </c>
      <c r="F36" s="14">
        <v>0</v>
      </c>
      <c r="G36" s="14"/>
      <c r="H36" s="14"/>
      <c r="I36" s="14"/>
      <c r="J36" s="14"/>
      <c r="K36" s="14"/>
      <c r="L36" s="14"/>
      <c r="M36" s="14"/>
      <c r="N36" s="14"/>
      <c r="O36" s="14"/>
      <c r="P36" s="14"/>
      <c r="Q36" s="14"/>
      <c r="R36" s="14"/>
      <c r="S36" s="14"/>
      <c r="T36" s="14"/>
      <c r="U36" s="14"/>
    </row>
    <row r="37" spans="1:21">
      <c r="A37" s="14" t="str">
        <v>Post-Show</v>
      </c>
      <c r="B37" s="14" t="str">
        <v>Post-Show</v>
      </c>
      <c r="C37" s="14">
        <v>190</v>
      </c>
      <c r="D37" s="26" t="str">
        <v>Sound</v>
      </c>
      <c r="E37" s="16" t="str">
        <v>1930s Christmas music during exit</v>
      </c>
      <c r="F37" s="14">
        <v>0</v>
      </c>
      <c r="G37" s="14"/>
      <c r="H37" s="14"/>
      <c r="I37" s="14"/>
      <c r="J37" s="14"/>
      <c r="K37" s="14"/>
      <c r="L37" s="14"/>
      <c r="M37" s="14"/>
      <c r="N37" s="14"/>
      <c r="O37" s="14"/>
      <c r="P37" s="14"/>
      <c r="Q37" s="14"/>
      <c r="R37" s="14"/>
      <c r="S37" s="14"/>
      <c r="T37" s="14"/>
      <c r="U37" s="14"/>
    </row>
    <row r="38" spans="1:21" ht="12.75"/>
    <row r="39" spans="1:21" ht="12.75"/>
    <row r="40" spans="1:21" ht="12.75"/>
    <row r="41" spans="1:21" ht="12.75"/>
    <row r="42" spans="1:21" ht="12.75"/>
    <row r="43" spans="1:21" ht="12.75"/>
    <row r="44" spans="1:21" ht="12.75"/>
    <row r="45" spans="1:21" ht="12.75"/>
    <row r="46" spans="1:21" ht="12.75"/>
    <row r="47" spans="1:21" ht="12.75"/>
    <row r="48" spans="1:21" ht="12.75"/>
    <row r="49" ht="12.75"/>
    <row r="50" ht="12.75"/>
    <row r="51" ht="12.75"/>
    <row r="52" ht="12.75"/>
    <row r="53" ht="12.75"/>
    <row r="54" ht="12.75"/>
    <row r="55" ht="12.75"/>
    <row r="56" ht="12.75"/>
    <row r="57" ht="12.75"/>
    <row r="58" ht="12.75"/>
    <row r="59" ht="12.75"/>
    <row r="60" ht="12.75"/>
    <row r="61" ht="12.75"/>
    <row r="62" ht="12.75"/>
    <row r="63" ht="12.75"/>
    <row r="64" ht="12.75"/>
    <row r="65" ht="12.75"/>
    <row r="66" ht="12.75"/>
    <row r="67" ht="12.75"/>
    <row r="68" ht="12.75"/>
    <row r="69" ht="12.75"/>
    <row r="70" ht="12.75"/>
    <row r="71" ht="12.75"/>
    <row r="72" ht="12.75"/>
    <row r="73" ht="12.75"/>
    <row r="74" ht="12.75"/>
    <row r="75" ht="12.75"/>
    <row r="76" ht="12.75"/>
    <row r="77" ht="12.75"/>
    <row r="78" ht="12.75"/>
    <row r="79" ht="12.75"/>
    <row r="80" ht="12.75"/>
    <row r="81" ht="12.75"/>
    <row r="82" ht="12.75"/>
    <row r="83" ht="12.75"/>
    <row r="84" ht="12.75"/>
    <row r="85" ht="12.75"/>
    <row r="86" ht="12.75"/>
    <row r="87" ht="12.75"/>
    <row r="88" ht="12.75"/>
    <row r="89" ht="12.75"/>
    <row r="90" ht="12.75"/>
    <row r="91" ht="12.75"/>
    <row r="92" ht="12.75"/>
    <row r="93" ht="12.75"/>
    <row r="94" ht="12.75"/>
    <row r="95" ht="12.75"/>
    <row r="96" ht="12.75"/>
    <row r="97" ht="12.75"/>
    <row r="98" ht="12.75"/>
    <row r="99" ht="12.75"/>
    <row r="100" ht="12.75"/>
    <row r="101" ht="12.75"/>
    <row r="102" ht="12.75"/>
    <row r="103" ht="12.75"/>
    <row r="104" ht="12.75"/>
    <row r="105" ht="12.75"/>
    <row r="106" ht="12.75"/>
    <row r="107" ht="12.75"/>
    <row r="108" ht="12.75"/>
    <row r="109" ht="12.75"/>
    <row r="110" ht="12.75"/>
    <row r="111" ht="12.75"/>
    <row r="112" ht="12.75"/>
    <row r="113" ht="12.75"/>
    <row r="114" ht="12.75"/>
    <row r="115" ht="12.75"/>
    <row r="116" ht="12.75"/>
    <row r="117" ht="12.75"/>
    <row r="118" ht="12.75"/>
    <row r="119" ht="12.75"/>
    <row r="120" ht="12.75"/>
    <row r="121" ht="12.75"/>
    <row r="122" ht="12.75"/>
    <row r="123" ht="12.75"/>
    <row r="124" ht="12.75"/>
    <row r="125" ht="12.75"/>
    <row r="126" ht="12.75"/>
    <row r="127" ht="12.75"/>
    <row r="128" ht="12.75"/>
    <row r="129" ht="12.75"/>
    <row r="130" ht="12.75"/>
    <row r="131" ht="12.75"/>
    <row r="132" ht="12.75"/>
    <row r="133" ht="12.75"/>
    <row r="134" ht="12.75"/>
    <row r="135" ht="12.75"/>
    <row r="136" ht="12.75"/>
    <row r="137" ht="12.75"/>
    <row r="138" ht="12.75"/>
    <row r="139" ht="12.75"/>
    <row r="140" ht="12.75"/>
    <row r="141" ht="12.75"/>
    <row r="142" ht="12.75"/>
    <row r="143" ht="12.75"/>
    <row r="144" ht="12.75"/>
    <row r="145" ht="12.75"/>
    <row r="146" ht="12.75"/>
    <row r="147" ht="12.75"/>
    <row r="148" ht="12.75"/>
    <row r="149" ht="12.75"/>
    <row r="150" ht="12.75"/>
    <row r="151" ht="12.75"/>
    <row r="152" ht="12.75"/>
    <row r="153" ht="12.75"/>
    <row r="154" ht="12.75"/>
    <row r="155" ht="12.75"/>
    <row r="156" ht="12.75"/>
    <row r="157" ht="12.75"/>
    <row r="158" ht="12.75"/>
    <row r="159" ht="12.75"/>
    <row r="160" ht="12.75"/>
    <row r="161" ht="12.75"/>
    <row r="162" ht="12.75"/>
    <row r="163" ht="12.75"/>
    <row r="164" ht="12.75"/>
    <row r="165" ht="12.75"/>
    <row r="166" ht="12.75"/>
    <row r="167" ht="12.75"/>
    <row r="168" ht="12.75"/>
    <row r="169" ht="12.75"/>
    <row r="170" ht="12.75"/>
    <row r="171" ht="12.75"/>
    <row r="172" ht="12.75"/>
    <row r="173" ht="12.75"/>
    <row r="174" ht="12.75"/>
    <row r="175" ht="12.75"/>
    <row r="176" ht="12.75"/>
    <row r="177" ht="12.75"/>
    <row r="178" ht="12.75"/>
    <row r="179" ht="12.75"/>
    <row r="180" ht="12.75"/>
    <row r="181" ht="12.75"/>
    <row r="182" ht="12.75"/>
    <row r="183" ht="12.75"/>
    <row r="184" ht="12.75"/>
    <row r="185" ht="12.75"/>
    <row r="186" ht="12.75"/>
    <row r="187" ht="12.75"/>
    <row r="188" ht="12.75"/>
    <row r="189" ht="12.75"/>
    <row r="190" ht="12.75"/>
    <row r="191" ht="12.75"/>
    <row r="192" ht="12.75"/>
    <row r="193" ht="12.75"/>
    <row r="194" ht="12.75"/>
    <row r="195" ht="12.75"/>
    <row r="196" ht="12.75"/>
    <row r="197" ht="12.75"/>
    <row r="198" ht="12.75"/>
    <row r="199" ht="12.75"/>
    <row r="200" ht="12.75"/>
    <row r="201" ht="12.75"/>
    <row r="202" ht="12.75"/>
    <row r="203" ht="12.75"/>
    <row r="204" ht="12.75"/>
    <row r="205" ht="12.75"/>
    <row r="206" ht="12.75"/>
    <row r="207" ht="12.75"/>
    <row r="208" ht="12.75"/>
    <row r="209" ht="12.75"/>
    <row r="210" ht="12.75"/>
    <row r="211" ht="12.75"/>
    <row r="212" ht="12.75"/>
    <row r="213" ht="12.75"/>
    <row r="214" ht="12.75"/>
    <row r="215" ht="12.75"/>
    <row r="216" ht="12.75"/>
    <row r="217" ht="12.75"/>
    <row r="218" ht="12.75"/>
    <row r="219" ht="12.75"/>
    <row r="220" ht="12.75"/>
    <row r="221" ht="12.75"/>
    <row r="222" ht="12.75"/>
    <row r="223" ht="12.75"/>
    <row r="224" ht="12.75"/>
    <row r="225" ht="12.75"/>
    <row r="226" ht="12.75"/>
    <row r="227" ht="12.75"/>
    <row r="228" ht="12.75"/>
    <row r="229" ht="12.75"/>
    <row r="230" ht="12.75"/>
    <row r="231" ht="12.75"/>
    <row r="232" ht="12.75"/>
    <row r="233" ht="12.75"/>
    <row r="234" ht="12.75"/>
    <row r="235" ht="12.75"/>
    <row r="236" ht="12.75"/>
    <row r="237" ht="12.75"/>
    <row r="238" ht="12.75"/>
    <row r="239" ht="12.75"/>
    <row r="240" ht="12.75"/>
    <row r="241" ht="12.75"/>
    <row r="242" ht="12.75"/>
    <row r="243" ht="12.75"/>
    <row r="244" ht="12.75"/>
    <row r="245" ht="12.75"/>
    <row r="246" ht="12.75"/>
    <row r="247" ht="12.75"/>
    <row r="248" ht="12.75"/>
    <row r="249" ht="12.75"/>
    <row r="250" ht="12.75"/>
    <row r="251" ht="12.75"/>
    <row r="252" ht="12.75"/>
    <row r="253" ht="12.75"/>
    <row r="254" ht="12.75"/>
    <row r="255" ht="12.75"/>
    <row r="256" ht="12.75"/>
    <row r="257" ht="12.75"/>
    <row r="258" ht="12.75"/>
    <row r="259" ht="12.75"/>
    <row r="260" ht="12.75"/>
    <row r="261" ht="12.75"/>
    <row r="262" ht="12.75"/>
    <row r="263" ht="12.75"/>
    <row r="264" ht="12.75"/>
    <row r="265" ht="12.75"/>
    <row r="266" ht="12.75"/>
    <row r="267" ht="12.75"/>
    <row r="268" ht="12.75"/>
    <row r="269" ht="12.75"/>
    <row r="270" ht="12.75"/>
    <row r="271" ht="12.75"/>
    <row r="272" ht="12.75"/>
    <row r="273" ht="12.75"/>
    <row r="274" ht="12.75"/>
    <row r="275" ht="12.75"/>
    <row r="276" ht="12.75"/>
    <row r="277" ht="12.75"/>
    <row r="278" ht="12.75"/>
    <row r="279" ht="12.75"/>
    <row r="280" ht="12.75"/>
    <row r="281" ht="12.75"/>
    <row r="282" ht="12.75"/>
    <row r="283" ht="12.75"/>
    <row r="284" ht="12.75"/>
    <row r="285" ht="12.75"/>
    <row r="286" ht="12.75"/>
    <row r="287" ht="12.75"/>
    <row r="288" ht="12.75"/>
    <row r="289" ht="12.75"/>
    <row r="290" ht="12.75"/>
    <row r="291" ht="12.75"/>
    <row r="292" ht="12.75"/>
    <row r="293" ht="12.75"/>
    <row r="294" ht="12.75"/>
    <row r="295" ht="12.75"/>
    <row r="296" ht="12.75"/>
    <row r="297" ht="12.75"/>
    <row r="298" ht="12.75"/>
    <row r="299" ht="12.75"/>
    <row r="300" ht="12.75"/>
    <row r="301" ht="12.75"/>
    <row r="302" ht="12.75"/>
    <row r="303" ht="12.75"/>
    <row r="304" ht="12.75"/>
    <row r="305" ht="12.75"/>
    <row r="306" ht="12.75"/>
    <row r="307" ht="12.75"/>
    <row r="308" ht="12.75"/>
    <row r="309" ht="12.75"/>
    <row r="310" ht="12.75"/>
    <row r="311" ht="12.75"/>
    <row r="312" ht="12.75"/>
    <row r="313" ht="12.75"/>
    <row r="314" ht="12.75"/>
    <row r="315" ht="12.75"/>
    <row r="316" ht="12.75"/>
    <row r="317" ht="12.75"/>
    <row r="318" ht="12.75"/>
    <row r="319" ht="12.75"/>
    <row r="320" ht="12.75"/>
    <row r="321" ht="12.75"/>
    <row r="322" ht="12.75"/>
    <row r="323" ht="12.75"/>
    <row r="324" ht="12.75"/>
    <row r="325" ht="12.75"/>
    <row r="326" ht="12.75"/>
    <row r="327" ht="12.75"/>
    <row r="328" ht="12.75"/>
    <row r="329" ht="12.75"/>
    <row r="330" ht="12.75"/>
    <row r="331" ht="12.75"/>
    <row r="332" ht="12.75"/>
    <row r="333" ht="12.75"/>
    <row r="334" ht="12.75"/>
    <row r="335" ht="12.75"/>
    <row r="336" ht="12.75"/>
    <row r="337" ht="12.75"/>
    <row r="338" ht="12.75"/>
    <row r="339" ht="12.75"/>
    <row r="340" ht="12.75"/>
    <row r="341" ht="12.75"/>
    <row r="342" ht="12.75"/>
    <row r="343" ht="12.75"/>
    <row r="344" ht="12.75"/>
    <row r="345" ht="12.75"/>
    <row r="346" ht="12.75"/>
    <row r="347" ht="12.75"/>
    <row r="348" ht="12.75"/>
    <row r="349" ht="12.75"/>
    <row r="350" ht="12.75"/>
    <row r="351" ht="12.75"/>
    <row r="352" ht="12.75"/>
    <row r="353" ht="12.75"/>
    <row r="354" ht="12.75"/>
    <row r="355" ht="12.75"/>
    <row r="356" ht="12.75"/>
    <row r="357" ht="12.75"/>
    <row r="358" ht="12.75"/>
    <row r="359" ht="12.75"/>
    <row r="360" ht="12.75"/>
    <row r="361" ht="12.75"/>
    <row r="362" ht="12.75"/>
    <row r="363" ht="12.75"/>
    <row r="364" ht="12.75"/>
    <row r="365" ht="12.75"/>
    <row r="366" ht="12.75"/>
    <row r="367" ht="12.75"/>
    <row r="368" ht="12.75"/>
    <row r="369" ht="12.75"/>
    <row r="370" ht="12.75"/>
    <row r="371" ht="12.75"/>
    <row r="372" ht="12.75"/>
    <row r="373" ht="12.75"/>
    <row r="374" ht="12.75"/>
    <row r="375" ht="12.75"/>
    <row r="376" ht="12.75"/>
    <row r="377" ht="12.75"/>
    <row r="378" ht="12.75"/>
    <row r="379" ht="12.75"/>
    <row r="380" ht="12.75"/>
    <row r="381" ht="12.75"/>
    <row r="382" ht="12.75"/>
    <row r="383" ht="12.75"/>
    <row r="384" ht="12.75"/>
    <row r="385" ht="12.75"/>
    <row r="386" ht="12.75"/>
    <row r="387" ht="12.75"/>
    <row r="388" ht="12.75"/>
    <row r="389" ht="12.75"/>
    <row r="390" ht="12.75"/>
    <row r="391" ht="12.75"/>
    <row r="392" ht="12.75"/>
    <row r="393" ht="12.75"/>
    <row r="394" ht="12.75"/>
    <row r="395" ht="12.75"/>
    <row r="396" ht="12.75"/>
    <row r="397" ht="12.75"/>
    <row r="398" ht="12.75"/>
    <row r="399" ht="12.75"/>
    <row r="400" ht="12.75"/>
    <row r="401" ht="12.75"/>
    <row r="402" ht="12.75"/>
    <row r="403" ht="12.75"/>
    <row r="404" ht="12.75"/>
    <row r="405" ht="12.75"/>
    <row r="406" ht="12.75"/>
    <row r="407" ht="12.75"/>
    <row r="408" ht="12.75"/>
    <row r="409" ht="12.75"/>
    <row r="410" ht="12.75"/>
    <row r="411" ht="12.75"/>
    <row r="412" ht="12.75"/>
    <row r="413" ht="12.75"/>
    <row r="414" ht="12.75"/>
    <row r="415" ht="12.75"/>
    <row r="416" ht="12.75"/>
    <row r="417" ht="12.75"/>
    <row r="418" ht="12.75"/>
    <row r="419" ht="12.75"/>
    <row r="420" ht="12.75"/>
    <row r="421" ht="12.75"/>
    <row r="422" ht="12.75"/>
    <row r="423" ht="12.75"/>
    <row r="424" ht="12.75"/>
    <row r="425" ht="12.75"/>
    <row r="426" ht="12.75"/>
    <row r="427" ht="12.75"/>
    <row r="428" ht="12.75"/>
    <row r="429" ht="12.75"/>
    <row r="430" ht="12.75"/>
    <row r="431" ht="12.75"/>
    <row r="432" ht="12.75"/>
    <row r="433" ht="12.75"/>
    <row r="434" ht="12.75"/>
    <row r="435" ht="12.75"/>
    <row r="436" ht="12.75"/>
    <row r="437" ht="12.75"/>
    <row r="438" ht="12.75"/>
    <row r="439" ht="12.75"/>
    <row r="440" ht="12.75"/>
    <row r="441" ht="12.75"/>
    <row r="442" ht="12.75"/>
    <row r="443" ht="12.75"/>
    <row r="444" ht="12.75"/>
    <row r="445" ht="12.75"/>
    <row r="446" ht="12.75"/>
    <row r="447" ht="12.75"/>
    <row r="448" ht="12.75"/>
    <row r="449" ht="12.75"/>
    <row r="450" ht="12.75"/>
    <row r="451" ht="12.75"/>
    <row r="452" ht="12.75"/>
    <row r="453" ht="12.75"/>
    <row r="454" ht="12.75"/>
    <row r="455" ht="12.75"/>
    <row r="456" ht="12.75"/>
    <row r="457" ht="12.75"/>
    <row r="458" ht="12.75"/>
    <row r="459" ht="12.75"/>
    <row r="460" ht="12.75"/>
    <row r="461" ht="12.75"/>
    <row r="462" ht="12.75"/>
    <row r="463" ht="12.75"/>
    <row r="464" ht="12.75"/>
    <row r="465" ht="12.75"/>
    <row r="466" ht="12.75"/>
    <row r="467" ht="12.75"/>
    <row r="468" ht="12.75"/>
    <row r="469" ht="12.75"/>
    <row r="470" ht="12.75"/>
    <row r="471" ht="12.75"/>
    <row r="472" ht="12.75"/>
    <row r="473" ht="12.75"/>
    <row r="474" ht="12.75"/>
    <row r="475" ht="12.75"/>
    <row r="476" ht="12.75"/>
    <row r="477" ht="12.75"/>
    <row r="478" ht="12.75"/>
    <row r="479" ht="12.75"/>
    <row r="480" ht="12.75"/>
    <row r="481" ht="12.75"/>
    <row r="482" ht="12.75"/>
    <row r="483" ht="12.75"/>
    <row r="484" ht="12.75"/>
    <row r="485" ht="12.75"/>
    <row r="486" ht="12.75"/>
    <row r="487" ht="12.75"/>
    <row r="488" ht="12.75"/>
    <row r="489" ht="12.75"/>
    <row r="490" ht="12.75"/>
    <row r="491" ht="12.75"/>
    <row r="492" ht="12.75"/>
    <row r="493" ht="12.75"/>
    <row r="494" ht="12.75"/>
    <row r="495" ht="12.75"/>
    <row r="496" ht="12.75"/>
    <row r="497" ht="12.75"/>
    <row r="498" ht="12.75"/>
    <row r="499" ht="12.75"/>
    <row r="500" ht="12.75"/>
    <row r="501" ht="12.75"/>
    <row r="502" ht="12.75"/>
    <row r="503" ht="12.75"/>
    <row r="504" ht="12.75"/>
    <row r="505" ht="12.75"/>
    <row r="506" ht="12.75"/>
    <row r="507" ht="12.75"/>
    <row r="508" ht="12.75"/>
    <row r="509" ht="12.75"/>
    <row r="510" ht="12.75"/>
    <row r="511" ht="12.75"/>
    <row r="512" ht="12.75"/>
    <row r="513" ht="12.75"/>
    <row r="514" ht="12.75"/>
    <row r="515" ht="12.75"/>
    <row r="516" ht="12.75"/>
    <row r="517" ht="12.75"/>
    <row r="518" ht="12.75"/>
    <row r="519" ht="12.75"/>
    <row r="520" ht="12.75"/>
    <row r="521" ht="12.75"/>
    <row r="522" ht="12.75"/>
    <row r="523" ht="12.75"/>
    <row r="524" ht="12.75"/>
    <row r="525" ht="12.75"/>
    <row r="526" ht="12.75"/>
    <row r="527" ht="12.75"/>
    <row r="528" ht="12.75"/>
    <row r="529" ht="12.75"/>
    <row r="530" ht="12.75"/>
    <row r="531" ht="12.75"/>
    <row r="532" ht="12.75"/>
    <row r="533" ht="12.75"/>
    <row r="534" ht="12.75"/>
    <row r="535" ht="12.75"/>
    <row r="536" ht="12.75"/>
    <row r="537" ht="12.75"/>
    <row r="538" ht="12.75"/>
    <row r="539" ht="12.75"/>
    <row r="540" ht="12.75"/>
    <row r="541" ht="12.75"/>
    <row r="542" ht="12.75"/>
    <row r="543" ht="12.75"/>
    <row r="544" ht="12.75"/>
    <row r="545" ht="12.75"/>
    <row r="546" ht="12.75"/>
    <row r="547" ht="12.75"/>
    <row r="548" ht="12.75"/>
    <row r="549" ht="12.75"/>
    <row r="550" ht="12.75"/>
    <row r="551" ht="12.75"/>
    <row r="552" ht="12.75"/>
    <row r="553" ht="12.75"/>
    <row r="554" ht="12.75"/>
    <row r="555" ht="12.75"/>
    <row r="556" ht="12.75"/>
    <row r="557" ht="12.75"/>
    <row r="558" ht="12.75"/>
    <row r="559" ht="12.75"/>
    <row r="560" ht="12.75"/>
    <row r="561" ht="12.75"/>
    <row r="562" ht="12.75"/>
    <row r="563" ht="12.75"/>
    <row r="564" ht="12.75"/>
    <row r="565" ht="12.75"/>
    <row r="566" ht="12.75"/>
    <row r="567" ht="12.75"/>
    <row r="568" ht="12.75"/>
    <row r="569" ht="12.75"/>
    <row r="570" ht="12.75"/>
    <row r="571" ht="12.75"/>
    <row r="572" ht="12.75"/>
    <row r="573" ht="12.75"/>
    <row r="574" ht="12.75"/>
    <row r="575" ht="12.75"/>
    <row r="576" ht="12.75"/>
    <row r="577" ht="12.75"/>
    <row r="578" ht="12.75"/>
    <row r="579" ht="12.75"/>
    <row r="580" ht="12.75"/>
    <row r="581" ht="12.75"/>
    <row r="582" ht="12.75"/>
    <row r="583" ht="12.75"/>
    <row r="584" ht="12.75"/>
    <row r="585" ht="12.75"/>
    <row r="586" ht="12.75"/>
    <row r="587" ht="12.75"/>
    <row r="588" ht="12.75"/>
    <row r="589" ht="12.75"/>
    <row r="590" ht="12.75"/>
    <row r="591" ht="12.75"/>
    <row r="592" ht="12.75"/>
    <row r="593" ht="12.75"/>
    <row r="594" ht="12.75"/>
    <row r="595" ht="12.75"/>
    <row r="596" ht="12.75"/>
    <row r="597" ht="12.75"/>
    <row r="598" ht="12.75"/>
    <row r="599" ht="12.75"/>
    <row r="600" ht="12.75"/>
    <row r="601" ht="12.75"/>
    <row r="602" ht="12.75"/>
    <row r="603" ht="12.75"/>
    <row r="604" ht="12.75"/>
    <row r="605" ht="12.75"/>
    <row r="606" ht="12.75"/>
    <row r="607" ht="12.75"/>
    <row r="608" ht="12.75"/>
    <row r="609" ht="12.75"/>
    <row r="610" ht="12.75"/>
    <row r="611" ht="12.75"/>
    <row r="612" ht="12.75"/>
    <row r="613" ht="12.75"/>
    <row r="614" ht="12.75"/>
    <row r="615" ht="12.75"/>
    <row r="616" ht="12.75"/>
    <row r="617" ht="12.75"/>
    <row r="618" ht="12.75"/>
    <row r="619" ht="12.75"/>
    <row r="620" ht="12.75"/>
    <row r="621" ht="12.75"/>
    <row r="622" ht="12.75"/>
    <row r="623" ht="12.75"/>
    <row r="624" ht="12.75"/>
    <row r="625" ht="12.75"/>
    <row r="626" ht="12.75"/>
    <row r="627" ht="12.75"/>
    <row r="628" ht="12.75"/>
    <row r="629" ht="12.75"/>
    <row r="630" ht="12.75"/>
    <row r="631" ht="12.75"/>
    <row r="632" ht="12.75"/>
    <row r="633" ht="12.75"/>
    <row r="634" ht="12.75"/>
    <row r="635" ht="12.75"/>
    <row r="636" ht="12.75"/>
    <row r="637" ht="12.75"/>
    <row r="638" ht="12.75"/>
    <row r="639" ht="12.75"/>
    <row r="640" ht="12.75"/>
    <row r="641" ht="12.75"/>
    <row r="642" ht="12.75"/>
    <row r="643" ht="12.75"/>
    <row r="644" ht="12.75"/>
    <row r="645" ht="12.75"/>
    <row r="646" ht="12.75"/>
    <row r="647" ht="12.75"/>
    <row r="648" ht="12.75"/>
    <row r="649" ht="12.75"/>
    <row r="650" ht="12.75"/>
    <row r="651" ht="12.75"/>
    <row r="652" ht="12.75"/>
    <row r="653" ht="12.75"/>
    <row r="654" ht="12.75"/>
    <row r="655" ht="12.75"/>
    <row r="656" ht="12.75"/>
    <row r="657" ht="12.75"/>
    <row r="658" ht="12.75"/>
    <row r="659" ht="12.75"/>
    <row r="660" ht="12.75"/>
    <row r="661" ht="12.75"/>
    <row r="662" ht="12.75"/>
    <row r="663" ht="12.75"/>
    <row r="664" ht="12.75"/>
    <row r="665" ht="12.75"/>
    <row r="666" ht="12.75"/>
    <row r="667" ht="12.75"/>
    <row r="668" ht="12.75"/>
    <row r="669" ht="12.75"/>
    <row r="670" ht="12.75"/>
    <row r="671" ht="12.75"/>
    <row r="672" ht="12.75"/>
    <row r="673" ht="12.75"/>
    <row r="674" ht="12.75"/>
    <row r="675" ht="12.75"/>
    <row r="676" ht="12.75"/>
    <row r="677" ht="12.75"/>
    <row r="678" ht="12.75"/>
    <row r="679" ht="12.75"/>
    <row r="680" ht="12.75"/>
    <row r="681" ht="12.75"/>
    <row r="682" ht="12.75"/>
    <row r="683" ht="12.75"/>
    <row r="684" ht="12.75"/>
    <row r="685" ht="12.75"/>
    <row r="686" ht="12.75"/>
    <row r="687" ht="12.75"/>
    <row r="688" ht="12.75"/>
    <row r="689" ht="12.75"/>
    <row r="690" ht="12.75"/>
    <row r="691" ht="12.75"/>
    <row r="692" ht="12.75"/>
    <row r="693" ht="12.75"/>
    <row r="694" ht="12.75"/>
    <row r="695" ht="12.75"/>
    <row r="696" ht="12.75"/>
    <row r="697" ht="12.75"/>
    <row r="698" ht="12.75"/>
    <row r="699" ht="12.75"/>
    <row r="700" ht="12.75"/>
    <row r="701" ht="12.75"/>
    <row r="702" ht="12.75"/>
    <row r="703" ht="12.75"/>
    <row r="704" ht="12.75"/>
    <row r="705" ht="12.75"/>
    <row r="706" ht="12.75"/>
    <row r="707" ht="12.75"/>
    <row r="708" ht="12.75"/>
    <row r="709" ht="12.75"/>
    <row r="710" ht="12.75"/>
    <row r="711" ht="12.75"/>
    <row r="712" ht="12.75"/>
    <row r="713" ht="12.75"/>
    <row r="714" ht="12.75"/>
    <row r="715" ht="12.75"/>
    <row r="716" ht="12.75"/>
    <row r="717" ht="12.75"/>
    <row r="718" ht="12.75"/>
    <row r="719" ht="12.75"/>
    <row r="720" ht="12.75"/>
    <row r="721" ht="12.75"/>
    <row r="722" ht="12.75"/>
    <row r="723" ht="12.75"/>
    <row r="724" ht="12.75"/>
    <row r="725" ht="12.75"/>
    <row r="726" ht="12.75"/>
    <row r="727" ht="12.75"/>
    <row r="728" ht="12.75"/>
    <row r="729" ht="12.75"/>
    <row r="730" ht="12.75"/>
    <row r="731" ht="12.75"/>
    <row r="732" ht="12.75"/>
    <row r="733" ht="12.75"/>
    <row r="734" ht="12.75"/>
    <row r="735" ht="12.75"/>
    <row r="736" ht="12.75"/>
    <row r="737" ht="12.75"/>
    <row r="738" ht="12.75"/>
    <row r="739" ht="12.75"/>
    <row r="740" ht="12.75"/>
    <row r="741" ht="12.75"/>
    <row r="742" ht="12.75"/>
    <row r="743" ht="12.75"/>
    <row r="744" ht="12.75"/>
    <row r="745" ht="12.75"/>
    <row r="746" ht="12.75"/>
    <row r="747" ht="12.75"/>
    <row r="748" ht="12.75"/>
    <row r="749" ht="12.75"/>
    <row r="750" ht="12.75"/>
    <row r="751" ht="12.75"/>
    <row r="752" ht="12.75"/>
    <row r="753" ht="12.75"/>
    <row r="754" ht="12.75"/>
    <row r="755" ht="12.75"/>
    <row r="756" ht="12.75"/>
    <row r="757" ht="12.75"/>
    <row r="758" ht="12.75"/>
    <row r="759" ht="12.75"/>
    <row r="760" ht="12.75"/>
    <row r="761" ht="12.75"/>
    <row r="762" ht="12.75"/>
    <row r="763" ht="12.75"/>
    <row r="764" ht="12.75"/>
    <row r="765" ht="12.75"/>
    <row r="766" ht="12.75"/>
    <row r="767" ht="12.75"/>
    <row r="768" ht="12.75"/>
    <row r="769" ht="12.75"/>
    <row r="770" ht="12.75"/>
    <row r="771" ht="12.75"/>
    <row r="772" ht="12.75"/>
    <row r="773" ht="12.75"/>
    <row r="774" ht="12.75"/>
    <row r="775" ht="12.75"/>
    <row r="776" ht="12.75"/>
    <row r="777" ht="12.75"/>
    <row r="778" ht="12.75"/>
    <row r="779" ht="12.75"/>
    <row r="780" ht="12.75"/>
    <row r="781" ht="12.75"/>
    <row r="782" ht="12.75"/>
    <row r="783" ht="12.75"/>
    <row r="784" ht="12.75"/>
    <row r="785" ht="12.75"/>
    <row r="786" ht="12.75"/>
    <row r="787" ht="12.75"/>
    <row r="788" ht="12.75"/>
    <row r="789" ht="12.75"/>
    <row r="790" ht="12.75"/>
    <row r="791" ht="12.75"/>
    <row r="792" ht="12.75"/>
    <row r="793" ht="12.75"/>
    <row r="794" ht="12.75"/>
    <row r="795" ht="12.75"/>
    <row r="796" ht="12.75"/>
    <row r="797" ht="12.75"/>
    <row r="798" ht="12.75"/>
    <row r="799" ht="12.75"/>
    <row r="800" ht="12.75"/>
    <row r="801" ht="12.75"/>
    <row r="802" ht="12.75"/>
    <row r="803" ht="12.75"/>
    <row r="804" ht="12.75"/>
    <row r="805" ht="12.75"/>
    <row r="806" ht="12.75"/>
    <row r="807" ht="12.75"/>
    <row r="808" ht="12.75"/>
    <row r="809" ht="12.75"/>
    <row r="810" ht="12.75"/>
    <row r="811" ht="12.75"/>
    <row r="812" ht="12.75"/>
    <row r="813" ht="12.75"/>
    <row r="814" ht="12.75"/>
    <row r="815" ht="12.75"/>
    <row r="816" ht="12.75"/>
    <row r="817" ht="12.75"/>
    <row r="818" ht="12.75"/>
    <row r="819" ht="12.75"/>
    <row r="820" ht="12.75"/>
    <row r="821" ht="12.75"/>
    <row r="822" ht="12.75"/>
    <row r="823" ht="12.75"/>
    <row r="824" ht="12.75"/>
    <row r="825" ht="12.75"/>
    <row r="826" ht="12.75"/>
    <row r="827" ht="12.75"/>
    <row r="828" ht="12.75"/>
    <row r="829" ht="12.75"/>
    <row r="830" ht="12.75"/>
    <row r="831" ht="12.75"/>
    <row r="832" ht="12.75"/>
    <row r="833" ht="12.75"/>
    <row r="834" ht="12.75"/>
    <row r="835" ht="12.75"/>
    <row r="836" ht="12.75"/>
    <row r="837" ht="12.75"/>
    <row r="838" ht="12.75"/>
    <row r="839" ht="12.75"/>
    <row r="840" ht="12.75"/>
    <row r="841" ht="12.75"/>
    <row r="842" ht="12.75"/>
    <row r="843" ht="12.75"/>
    <row r="844" ht="12.75"/>
    <row r="845" ht="12.75"/>
    <row r="846" ht="12.75"/>
    <row r="847" ht="12.75"/>
    <row r="848" ht="12.75"/>
    <row r="849" ht="12.75"/>
    <row r="850" ht="12.75"/>
    <row r="851" ht="12.75"/>
    <row r="852" ht="12.75"/>
    <row r="853" ht="12.75"/>
    <row r="854" ht="12.75"/>
    <row r="855" ht="12.75"/>
    <row r="856" ht="12.75"/>
    <row r="857" ht="12.75"/>
    <row r="858" ht="12.75"/>
    <row r="859" ht="12.75"/>
    <row r="860" ht="12.75"/>
    <row r="861" ht="12.75"/>
    <row r="862" ht="12.75"/>
    <row r="863" ht="12.75"/>
    <row r="864" ht="12.75"/>
    <row r="865" ht="12.75"/>
    <row r="866" ht="12.75"/>
    <row r="867" ht="12.75"/>
    <row r="868" ht="12.75"/>
    <row r="869" ht="12.75"/>
    <row r="870" ht="12.75"/>
    <row r="871" ht="12.75"/>
    <row r="872" ht="12.75"/>
    <row r="873" ht="12.75"/>
    <row r="874" ht="12.75"/>
    <row r="875" ht="12.75"/>
    <row r="876" ht="12.75"/>
    <row r="877" ht="12.75"/>
    <row r="878" ht="12.75"/>
    <row r="879" ht="12.75"/>
    <row r="880" ht="12.75"/>
    <row r="881" ht="12.75"/>
    <row r="882" ht="12.75"/>
    <row r="883" ht="12.75"/>
    <row r="884" ht="12.75"/>
    <row r="885" ht="12.75"/>
    <row r="886" ht="12.75"/>
    <row r="887" ht="12.75"/>
    <row r="888" ht="12.75"/>
    <row r="889" ht="12.75"/>
    <row r="890" ht="12.75"/>
    <row r="891" ht="12.75"/>
    <row r="892" ht="12.75"/>
    <row r="893" ht="12.75"/>
    <row r="894" ht="12.75"/>
    <row r="895" ht="12.75"/>
    <row r="896" ht="12.75"/>
    <row r="897" ht="12.75"/>
    <row r="898" ht="12.75"/>
    <row r="899" ht="12.75"/>
    <row r="900" ht="12.75"/>
    <row r="901" ht="12.75"/>
    <row r="902" ht="12.75"/>
    <row r="903" ht="12.75"/>
    <row r="904" ht="12.75"/>
    <row r="905" ht="12.75"/>
    <row r="906" ht="12.75"/>
    <row r="907" ht="12.75"/>
    <row r="908" ht="12.75"/>
    <row r="909" ht="12.75"/>
    <row r="910" ht="12.75"/>
    <row r="911" ht="12.75"/>
    <row r="912" ht="12.75"/>
    <row r="913" ht="12.75"/>
    <row r="914" ht="12.75"/>
    <row r="915" ht="12.75"/>
    <row r="916" ht="12.75"/>
    <row r="917" ht="12.75"/>
    <row r="918" ht="12.75"/>
    <row r="919" ht="12.75"/>
    <row r="920" ht="12.75"/>
    <row r="921" ht="12.75"/>
    <row r="922" ht="12.75"/>
    <row r="923" ht="12.75"/>
    <row r="924" ht="12.75"/>
    <row r="925" ht="12.75"/>
    <row r="926" ht="12.75"/>
    <row r="927" ht="12.75"/>
    <row r="928" ht="12.75"/>
    <row r="929" ht="12.75"/>
    <row r="930" ht="12.75"/>
    <row r="931" ht="12.75"/>
    <row r="932" ht="12.75"/>
    <row r="933" ht="12.75"/>
    <row r="934" ht="12.75"/>
    <row r="935" ht="12.75"/>
    <row r="936" ht="12.75"/>
    <row r="937" ht="12.75"/>
    <row r="938" ht="12.75"/>
    <row r="939" ht="12.75"/>
    <row r="940" ht="12.75"/>
    <row r="941" ht="12.75"/>
    <row r="942" ht="12.75"/>
    <row r="943" ht="12.75"/>
    <row r="944" ht="12.75"/>
    <row r="945" ht="12.75"/>
    <row r="946" ht="12.75"/>
    <row r="947" ht="12.75"/>
    <row r="948" ht="12.75"/>
    <row r="949" ht="12.75"/>
    <row r="950" ht="12.75"/>
    <row r="951" ht="12.75"/>
    <row r="952" ht="12.75"/>
    <row r="953" ht="12.75"/>
    <row r="954" ht="12.75"/>
    <row r="955" ht="12.75"/>
    <row r="956" ht="12.75"/>
    <row r="957" ht="12.75"/>
    <row r="958" ht="12.75"/>
    <row r="959" ht="12.75"/>
    <row r="960" ht="12.75"/>
    <row r="961" ht="12.75"/>
    <row r="962" ht="12.75"/>
    <row r="963" ht="12.75"/>
    <row r="964" ht="12.75"/>
    <row r="965" ht="12.75"/>
    <row r="966" ht="12.75"/>
    <row r="967" ht="12.75"/>
    <row r="968" ht="12.75"/>
    <row r="969" ht="12.75"/>
    <row r="970" ht="12.75"/>
    <row r="971" ht="12.75"/>
    <row r="972" ht="12.75"/>
    <row r="973" ht="12.75"/>
    <row r="974" ht="12.75"/>
    <row r="975" ht="12.75"/>
    <row r="976" ht="12.75"/>
    <row r="977" ht="12.75"/>
    <row r="978" ht="12.75"/>
    <row r="979" ht="12.75"/>
    <row r="980" ht="12.75"/>
    <row r="981" ht="12.75"/>
    <row r="982" ht="12.75"/>
    <row r="983" ht="12.75"/>
    <row r="984" ht="12.75"/>
    <row r="985" ht="12.75"/>
    <row r="986" ht="12.75"/>
    <row r="987" ht="12.75"/>
    <row r="988" ht="12.75"/>
    <row r="989" ht="12.75"/>
    <row r="990" ht="12.75"/>
    <row r="991" ht="12.75"/>
    <row r="992" ht="12.75"/>
    <row r="993" ht="12.75"/>
    <row r="994" ht="12.75"/>
    <row r="995" ht="12.75"/>
    <row r="996" ht="12.75"/>
    <row r="997" ht="12.75"/>
    <row r="998" ht="12.75"/>
    <row r="999" ht="12.75"/>
    <row r="1000" ht="12.7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WELCOME!</vt:lpstr>
      <vt:lpstr>SCRIPT ANALYSIS TOOL</vt:lpstr>
      <vt:lpstr>IDEAS</vt:lpstr>
      <vt:lpstr>BLOCKING</vt:lpstr>
      <vt:lpstr>LIGHTING</vt:lpstr>
      <vt:lpstr>SCENERY</vt:lpstr>
      <vt:lpstr>COSTUMES</vt:lpstr>
      <vt:lpstr>PROPS</vt:lpstr>
      <vt:lpstr>SOUND</vt:lpstr>
      <vt:lpstr>PROJECTION</vt:lpstr>
      <vt:lpstr>EFFECT</vt:lpstr>
      <vt:lpstr>OTHER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Stephen Peithman</cp:lastModifiedBy>
  <dcterms:created xsi:type="dcterms:W3CDTF">2025-03-12T23:58:56Z</dcterms:created>
  <dcterms:modified xsi:type="dcterms:W3CDTF">2025-03-15T19:21:47Z</dcterms:modified>
</cp:coreProperties>
</file>